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iani_Attivita\PREVISIONALE_2024\ALLEGATI_BILANCIO\"/>
    </mc:Choice>
  </mc:AlternateContent>
  <bookViews>
    <workbookView xWindow="120" yWindow="45" windowWidth="28635" windowHeight="14775"/>
  </bookViews>
  <sheets>
    <sheet name="794396" sheetId="3" r:id="rId1"/>
  </sheets>
  <calcPr calcId="152511"/>
</workbook>
</file>

<file path=xl/calcChain.xml><?xml version="1.0" encoding="utf-8"?>
<calcChain xmlns="http://schemas.openxmlformats.org/spreadsheetml/2006/main">
  <c r="O269" i="3" l="1"/>
  <c r="O268" i="3"/>
  <c r="O267" i="3"/>
  <c r="O261" i="3"/>
  <c r="O260" i="3"/>
  <c r="O259" i="3"/>
  <c r="O253" i="3"/>
  <c r="O252" i="3"/>
  <c r="O251" i="3"/>
  <c r="N288" i="3"/>
  <c r="N280" i="3"/>
  <c r="N275" i="3"/>
  <c r="N269" i="3"/>
  <c r="N268" i="3"/>
  <c r="N267" i="3"/>
  <c r="N266" i="3"/>
  <c r="O266" i="3" s="1"/>
  <c r="N265" i="3"/>
  <c r="O265" i="3" s="1"/>
  <c r="N264" i="3"/>
  <c r="O264" i="3" s="1"/>
  <c r="N263" i="3"/>
  <c r="O263" i="3" s="1"/>
  <c r="N262" i="3"/>
  <c r="O262" i="3" s="1"/>
  <c r="N261" i="3"/>
  <c r="N260" i="3"/>
  <c r="N259" i="3"/>
  <c r="N258" i="3"/>
  <c r="O258" i="3" s="1"/>
  <c r="N257" i="3"/>
  <c r="O257" i="3" s="1"/>
  <c r="N256" i="3"/>
  <c r="O256" i="3" s="1"/>
  <c r="N255" i="3"/>
  <c r="O255" i="3" s="1"/>
  <c r="N254" i="3"/>
  <c r="O254" i="3" s="1"/>
  <c r="N253" i="3"/>
  <c r="N252" i="3"/>
  <c r="N251" i="3"/>
  <c r="N250" i="3"/>
  <c r="O250" i="3" s="1"/>
  <c r="N249" i="3"/>
  <c r="O249" i="3" s="1"/>
  <c r="N248" i="3"/>
  <c r="O248" i="3" s="1"/>
  <c r="N247" i="3"/>
  <c r="O247" i="3" s="1"/>
  <c r="N246" i="3"/>
  <c r="O246" i="3" s="1"/>
  <c r="N245" i="3"/>
  <c r="N241" i="3"/>
  <c r="N237" i="3"/>
  <c r="N233" i="3"/>
  <c r="N229" i="3"/>
  <c r="N225" i="3"/>
  <c r="N221" i="3"/>
  <c r="N217" i="3"/>
  <c r="N213" i="3"/>
  <c r="N209" i="3"/>
  <c r="N205" i="3"/>
  <c r="N201" i="3"/>
  <c r="N197" i="3"/>
  <c r="N193" i="3"/>
  <c r="M270" i="3"/>
  <c r="M289" i="3" s="1"/>
  <c r="L289" i="3"/>
  <c r="L270" i="3"/>
  <c r="K270" i="3"/>
  <c r="K289" i="3" s="1"/>
  <c r="J270" i="3"/>
  <c r="J289" i="3" s="1"/>
  <c r="I270" i="3"/>
  <c r="N270" i="3" s="1"/>
  <c r="H288" i="3"/>
  <c r="O288" i="3" s="1"/>
  <c r="H280" i="3"/>
  <c r="O280" i="3" s="1"/>
  <c r="H275" i="3"/>
  <c r="O275" i="3" s="1"/>
  <c r="H270" i="3"/>
  <c r="H245" i="3"/>
  <c r="O245" i="3" s="1"/>
  <c r="H241" i="3"/>
  <c r="O241" i="3" s="1"/>
  <c r="H237" i="3"/>
  <c r="O237" i="3" s="1"/>
  <c r="H233" i="3"/>
  <c r="O233" i="3" s="1"/>
  <c r="H229" i="3"/>
  <c r="O229" i="3" s="1"/>
  <c r="H225" i="3"/>
  <c r="O225" i="3" s="1"/>
  <c r="H221" i="3"/>
  <c r="O221" i="3" s="1"/>
  <c r="H217" i="3"/>
  <c r="O217" i="3" s="1"/>
  <c r="H213" i="3"/>
  <c r="O213" i="3" s="1"/>
  <c r="H209" i="3"/>
  <c r="O209" i="3" s="1"/>
  <c r="H205" i="3"/>
  <c r="O205" i="3" s="1"/>
  <c r="H201" i="3"/>
  <c r="O201" i="3" s="1"/>
  <c r="H197" i="3"/>
  <c r="O197" i="3" s="1"/>
  <c r="H193" i="3"/>
  <c r="O193" i="3" s="1"/>
  <c r="P270" i="3"/>
  <c r="P289" i="3" s="1"/>
  <c r="M158" i="3"/>
  <c r="M137" i="3"/>
  <c r="L187" i="3"/>
  <c r="L180" i="3"/>
  <c r="L158" i="3"/>
  <c r="L137" i="3"/>
  <c r="K180" i="3"/>
  <c r="K158" i="3"/>
  <c r="K137" i="3"/>
  <c r="K187" i="3" s="1"/>
  <c r="J187" i="3"/>
  <c r="J180" i="3"/>
  <c r="J158" i="3"/>
  <c r="J137" i="3"/>
  <c r="I180" i="3"/>
  <c r="N180" i="3" s="1"/>
  <c r="O180" i="3" s="1"/>
  <c r="I158" i="3"/>
  <c r="N158" i="3" s="1"/>
  <c r="O158" i="3" s="1"/>
  <c r="I137" i="3"/>
  <c r="I187" i="3" s="1"/>
  <c r="H186" i="3"/>
  <c r="H180" i="3"/>
  <c r="H175" i="3"/>
  <c r="H168" i="3"/>
  <c r="H163" i="3"/>
  <c r="H158" i="3"/>
  <c r="H151" i="3"/>
  <c r="O151" i="3" s="1"/>
  <c r="H145" i="3"/>
  <c r="O145" i="3" s="1"/>
  <c r="H141" i="3"/>
  <c r="H137" i="3"/>
  <c r="H132" i="3"/>
  <c r="H126" i="3"/>
  <c r="H117" i="3"/>
  <c r="H108" i="3"/>
  <c r="H101" i="3"/>
  <c r="H94" i="3"/>
  <c r="H91" i="3"/>
  <c r="H86" i="3"/>
  <c r="H79" i="3"/>
  <c r="H76" i="3"/>
  <c r="H69" i="3"/>
  <c r="H65" i="3"/>
  <c r="H61" i="3"/>
  <c r="H57" i="3"/>
  <c r="H52" i="3"/>
  <c r="H45" i="3"/>
  <c r="H40" i="3"/>
  <c r="H35" i="3"/>
  <c r="H31" i="3"/>
  <c r="H26" i="3"/>
  <c r="O26" i="3" s="1"/>
  <c r="H21" i="3"/>
  <c r="H16" i="3"/>
  <c r="H187" i="3" s="1"/>
  <c r="H11" i="3"/>
  <c r="P180" i="3"/>
  <c r="P158" i="3"/>
  <c r="P137" i="3"/>
  <c r="P187" i="3" s="1"/>
  <c r="O186" i="3"/>
  <c r="O179" i="3"/>
  <c r="O178" i="3"/>
  <c r="O163" i="3"/>
  <c r="O157" i="3"/>
  <c r="O156" i="3"/>
  <c r="O155" i="3"/>
  <c r="O141" i="3"/>
  <c r="O136" i="3"/>
  <c r="O135" i="3"/>
  <c r="O126" i="3"/>
  <c r="O117" i="3"/>
  <c r="O108" i="3"/>
  <c r="O101" i="3"/>
  <c r="O94" i="3"/>
  <c r="O76" i="3"/>
  <c r="O69" i="3"/>
  <c r="O65" i="3"/>
  <c r="O61" i="3"/>
  <c r="O57" i="3"/>
  <c r="O35" i="3"/>
  <c r="O31" i="3"/>
  <c r="O21" i="3"/>
  <c r="O16" i="3"/>
  <c r="N186" i="3"/>
  <c r="N179" i="3"/>
  <c r="N178" i="3"/>
  <c r="N177" i="3"/>
  <c r="O177" i="3" s="1"/>
  <c r="N176" i="3"/>
  <c r="O176" i="3" s="1"/>
  <c r="N175" i="3"/>
  <c r="O175" i="3" s="1"/>
  <c r="N168" i="3"/>
  <c r="O168" i="3" s="1"/>
  <c r="N163" i="3"/>
  <c r="N157" i="3"/>
  <c r="N156" i="3"/>
  <c r="N155" i="3"/>
  <c r="N154" i="3"/>
  <c r="O154" i="3" s="1"/>
  <c r="N153" i="3"/>
  <c r="O153" i="3" s="1"/>
  <c r="N152" i="3"/>
  <c r="O152" i="3" s="1"/>
  <c r="N151" i="3"/>
  <c r="N145" i="3"/>
  <c r="N141" i="3"/>
  <c r="N136" i="3"/>
  <c r="N135" i="3"/>
  <c r="N134" i="3"/>
  <c r="O134" i="3" s="1"/>
  <c r="N133" i="3"/>
  <c r="O133" i="3" s="1"/>
  <c r="N132" i="3"/>
  <c r="O132" i="3" s="1"/>
  <c r="N126" i="3"/>
  <c r="N117" i="3"/>
  <c r="N108" i="3"/>
  <c r="N101" i="3"/>
  <c r="N94" i="3"/>
  <c r="N91" i="3"/>
  <c r="O91" i="3" s="1"/>
  <c r="N86" i="3"/>
  <c r="O86" i="3" s="1"/>
  <c r="N79" i="3"/>
  <c r="O79" i="3" s="1"/>
  <c r="N76" i="3"/>
  <c r="N69" i="3"/>
  <c r="N65" i="3"/>
  <c r="N61" i="3"/>
  <c r="N57" i="3"/>
  <c r="N52" i="3"/>
  <c r="O52" i="3" s="1"/>
  <c r="N45" i="3"/>
  <c r="O45" i="3" s="1"/>
  <c r="N40" i="3"/>
  <c r="O40" i="3" s="1"/>
  <c r="N35" i="3"/>
  <c r="N31" i="3"/>
  <c r="N26" i="3"/>
  <c r="N21" i="3"/>
  <c r="N16" i="3"/>
  <c r="N11" i="3"/>
  <c r="M187" i="3"/>
  <c r="M180" i="3"/>
  <c r="O270" i="3" l="1"/>
  <c r="O289" i="3"/>
  <c r="I289" i="3"/>
  <c r="N289" i="3" s="1"/>
  <c r="N137" i="3"/>
  <c r="O11" i="3"/>
  <c r="O187" i="3" s="1"/>
  <c r="H289" i="3"/>
  <c r="O137" i="3"/>
  <c r="N187" i="3"/>
</calcChain>
</file>

<file path=xl/sharedStrings.xml><?xml version="1.0" encoding="utf-8"?>
<sst xmlns="http://schemas.openxmlformats.org/spreadsheetml/2006/main" count="1596" uniqueCount="510">
  <si>
    <t>Costi N1 - consumo beni sanitari</t>
  </si>
  <si>
    <t/>
  </si>
  <si>
    <t>Aggregati CE</t>
  </si>
  <si>
    <t>Elisi</t>
  </si>
  <si>
    <t>cod.</t>
  </si>
  <si>
    <t>Descrizione</t>
  </si>
  <si>
    <t>natura</t>
  </si>
  <si>
    <t>AMCO</t>
  </si>
  <si>
    <t>conto</t>
  </si>
  <si>
    <t>descr. conto</t>
  </si>
  <si>
    <t>Settori</t>
  </si>
  <si>
    <t>Valore</t>
  </si>
  <si>
    <t>Presidio</t>
  </si>
  <si>
    <t>Territorio</t>
  </si>
  <si>
    <t>Prevenzione</t>
  </si>
  <si>
    <t>DG e Supp.</t>
  </si>
  <si>
    <t>Libera Prof.</t>
  </si>
  <si>
    <t>Totale</t>
  </si>
  <si>
    <t>Differenza</t>
  </si>
  <si>
    <t>Extra Lea</t>
  </si>
  <si>
    <t>BA0050</t>
  </si>
  <si>
    <t>B.1.A.1.2) Medicinali senza AIC</t>
  </si>
  <si>
    <t>Medicinali privi di AIC impiegati nella produzione di ricoveri e prestazioni</t>
  </si>
  <si>
    <t>BA2671</t>
  </si>
  <si>
    <t>B.13.A.1) Prodotti farmaceutici ed emoderivati</t>
  </si>
  <si>
    <t>Rimanenze inziali di magazzino -Medicinali privi di AIC impiegati nella produzione di ricoveri e prestazioni-</t>
  </si>
  <si>
    <t>Rimanenze finali di magazzino -Medicinali privi di AIC impiegati nella produzione di ricoveri e prestazioni-</t>
  </si>
  <si>
    <t>Soluzioni fisiologiche e medicinali senza AIC</t>
  </si>
  <si>
    <t>0</t>
  </si>
  <si>
    <t>TOT-1</t>
  </si>
  <si>
    <t>totale gruppo sottoconti</t>
  </si>
  <si>
    <t>BA0100</t>
  </si>
  <si>
    <t>B.1.A.2.3) da altri soggetti</t>
  </si>
  <si>
    <t>C020152B</t>
  </si>
  <si>
    <t xml:space="preserve">Sangue ed emocomponenti da altri soggetti privati( ex-Sangue ed emocomponenti)                                                                                                                                                                                                                              </t>
  </si>
  <si>
    <t>BA2672</t>
  </si>
  <si>
    <t>B.13.A.2) Sangue ed emocomponenti</t>
  </si>
  <si>
    <t>Sangue ed emocomponenti</t>
  </si>
  <si>
    <t>TOT-2</t>
  </si>
  <si>
    <t>BA0040</t>
  </si>
  <si>
    <t>B.1.A.1.1) Medicinali con AIC, ad eccezione di vaccini, emoderivati di produzione regionale, ossigeno e altri gas medicali</t>
  </si>
  <si>
    <t>Emoderivati</t>
  </si>
  <si>
    <t>TOT-3</t>
  </si>
  <si>
    <t>R</t>
  </si>
  <si>
    <t>BA0080</t>
  </si>
  <si>
    <t>B.1.A.2.1) da pubblico (Aziende sanitarie pubbliche della Regione) ¿ Mobilità intraregionale</t>
  </si>
  <si>
    <t>C020153F</t>
  </si>
  <si>
    <t>Sangue ed emocomponenti in compensazione</t>
  </si>
  <si>
    <t>C441522B</t>
  </si>
  <si>
    <t xml:space="preserve">Rimanenze iniziali - Sangue ed emocomponenti acquisto da ASR Piemontesi in compensazione( ex-Sangue ed emocomponenti acquisto da ASR Piemonte in compensazione)                                                                                                                                             </t>
  </si>
  <si>
    <t>R440148B</t>
  </si>
  <si>
    <t xml:space="preserve">Rimanenze finali - Sangue ed emocomponenti acquisto da ASR Piemontesi in compensazione( ex-Sangue ed emocomponenti acquisto da ASR Piemonte in compensazione)                                                                                                                                               </t>
  </si>
  <si>
    <t>Sangue ed emocomponenti acquisto da ASR Piemonte in compensazione</t>
  </si>
  <si>
    <t>TOT-4</t>
  </si>
  <si>
    <t>BA0308</t>
  </si>
  <si>
    <t>B.1.A.1.4.1) Emoderivati di produzione regionale da pubblico (Aziende sanitarie pubbliche della Regione) - Mobilità intraregionale</t>
  </si>
  <si>
    <t>C090155F</t>
  </si>
  <si>
    <t xml:space="preserve">Emoderivati di produzione regionale da pubblico (Az San Pub della Regione) in compensazione (ex-Emoderivati in compensazione)                                                                                                                                                                               </t>
  </si>
  <si>
    <t>emoderivati  da ASR Piemonte in compensazione</t>
  </si>
  <si>
    <t>BA0063</t>
  </si>
  <si>
    <t>B.1.A.1.4.3) Emoderivati di produzione regionale da altri soggetti</t>
  </si>
  <si>
    <t>Acquisto di emoderivati  da ASR Piemonte in compensazione</t>
  </si>
  <si>
    <t>TOT-5</t>
  </si>
  <si>
    <t>C010162B</t>
  </si>
  <si>
    <t xml:space="preserve">Emoderivati di produzione regionale da altri soggetti pubblici( ex-Acquisti di emoderivati dellla (CRCC) ASL TO 4/NO netto plasma trattato ricevuto da ASR)                                                                                                                                                 </t>
  </si>
  <si>
    <t>Rimanenze iniziali di emoderivati dellla (CRCC) ASL TO 4 netto plasma trattato ricevuto da ASR</t>
  </si>
  <si>
    <t>Rimanenze finali di emoderivati dellla (CRCC)  ASL TO 4 netto plasma trattato ricevuto da ASR</t>
  </si>
  <si>
    <t>TOT-6</t>
  </si>
  <si>
    <t>BA0260</t>
  </si>
  <si>
    <t>B.1.A.5)  Materiali per la profilassi (vaccini)</t>
  </si>
  <si>
    <t>C050105B</t>
  </si>
  <si>
    <t>Sieri e vaccini</t>
  </si>
  <si>
    <t>BA2675</t>
  </si>
  <si>
    <t>B.13.A.5) Materiali per la profilassi (vaccini)</t>
  </si>
  <si>
    <t>C441505B</t>
  </si>
  <si>
    <t xml:space="preserve">Rimanenze iniziali - Sieri e vaccini( ex-Siero e vaccini)                                                                                                                                                                                                                                                   </t>
  </si>
  <si>
    <t>R440105B</t>
  </si>
  <si>
    <t xml:space="preserve">Rimanenze finali - Sieri e vaccini( ex-Siero e vaccini)                                                                                                                                                                                                                                                     </t>
  </si>
  <si>
    <t>Siero e vaccini</t>
  </si>
  <si>
    <t>TOT-7</t>
  </si>
  <si>
    <t>C050106B</t>
  </si>
  <si>
    <t>Immunoterapie specifiche (Vaccini desensibilizzanti)</t>
  </si>
  <si>
    <t>C441506B</t>
  </si>
  <si>
    <t xml:space="preserve">Rimanenze iniziali - Immunoterapie specifiche (Vaccini desensibilizzanti)( ex-Vaccini desensibilizzanti)                                                                                                                                                                                                    </t>
  </si>
  <si>
    <t>R440106B</t>
  </si>
  <si>
    <t xml:space="preserve">Rimanenze finali - Immunoterapie specifiche (Vaccini desensibilizzanti)( ex-Vaccini desensibilizzanti)                                                                                                                                                                                                      </t>
  </si>
  <si>
    <t>Vaccini desensibilizzanti</t>
  </si>
  <si>
    <t>TOT-8</t>
  </si>
  <si>
    <t>BA0240</t>
  </si>
  <si>
    <t>B.1.A.3.3)  Dispositivi medico diagnostici in vitro (IVD)</t>
  </si>
  <si>
    <t>C030107B</t>
  </si>
  <si>
    <t>Acquisti di dispositivi medico diagnostici in vitro compresi i radiodiagnostici in vitro-</t>
  </si>
  <si>
    <t>BA2673</t>
  </si>
  <si>
    <t>B.13.A.3) Dispositivi medici</t>
  </si>
  <si>
    <t>Reagenti laboratorio</t>
  </si>
  <si>
    <t>C441589B</t>
  </si>
  <si>
    <t xml:space="preserve">Rimanenze iniziali - Dispositivi medico diagnostici in vitro compresi i radiodiagnostici in vitro   </t>
  </si>
  <si>
    <t>Rimanenze finali di magazzino -Dispositivi medico diagnostici in vitro compresi i radiodiagnostici in vitro-</t>
  </si>
  <si>
    <t>R440181B</t>
  </si>
  <si>
    <t>Rimanenze finali - Dispositivi medico diagnostici in vitro compresi i radiodiagnostici in vitro</t>
  </si>
  <si>
    <t>TOT-9</t>
  </si>
  <si>
    <t>BA0290</t>
  </si>
  <si>
    <t>B.1.A.8)  Altri beni e prodotti sanitari</t>
  </si>
  <si>
    <t>C080109B</t>
  </si>
  <si>
    <t>Altri materiali diagnostici</t>
  </si>
  <si>
    <t>BA2678</t>
  </si>
  <si>
    <t>C441509B</t>
  </si>
  <si>
    <t xml:space="preserve">Rimanenze iniziali - Altri materiali diagnostici( ex-Rimanenze iniziali di magazzino - Radiofarmaci (con e senza AIC) e radiodiagnostici-)                                                                                                                                                                  </t>
  </si>
  <si>
    <t>R440109B</t>
  </si>
  <si>
    <t xml:space="preserve">Rimanenze finali - Altri materiali diagnostici( ex-Rimanenze finali di magazzino -Radiofarmaci (con e senza AIC) e radiodiagnostici-)                                                                                                                                                                       </t>
  </si>
  <si>
    <t>TOT-10</t>
  </si>
  <si>
    <t>C080149B</t>
  </si>
  <si>
    <t xml:space="preserve">Acquisto di beni per assistenza integrativa( ex-acquisto di beni per assistenza integrativa compresa nei LEA (non compresa DM 332/1999))                                                                                                                                                                    </t>
  </si>
  <si>
    <t>B.13.A.8)  Altri beni e prodotti sanitari</t>
  </si>
  <si>
    <t>C441541B</t>
  </si>
  <si>
    <t xml:space="preserve">Rimanenze iniziali - Beni per assistenza integrativa( ex-rimanenze iniziali di beni per assistenza integrativa compresa nei LEA (non compresa DM 332/1999))                                                                                                                                                 </t>
  </si>
  <si>
    <t>R440144B</t>
  </si>
  <si>
    <t xml:space="preserve">Rimanenze finali - Beni per assistenza integrativa( ex-rimanenze finali di beni per assistenza integrativa compresa nei LEA (non compresa DM 332/1999))                                                                                                                                                     </t>
  </si>
  <si>
    <t>TOT-11</t>
  </si>
  <si>
    <t>acquisto di beni per assistenza integrativa NON compresa nei LEA (non compresa DM 332/1999)</t>
  </si>
  <si>
    <t>rimanenze iniziali di beni per assistenza integrativa NON compresa nei LEA (non compresa DM 332/1999)</t>
  </si>
  <si>
    <t>rimanenze finali di beni per assistenza integrativa NON compresa nei LEA (non compresa DM 332/1999)</t>
  </si>
  <si>
    <t>TOT-12</t>
  </si>
  <si>
    <t>C080151B</t>
  </si>
  <si>
    <t xml:space="preserve">Acquisto di beni per assistenza protesica( ex-acquisto di beni per assistenza protesica ex DM 332/1999)                                                                                                                                                                                                     </t>
  </si>
  <si>
    <t>C441543B</t>
  </si>
  <si>
    <t xml:space="preserve">Rimanenze iniziali - Beni per assistenza protesica( ex-rimanenze iniziali per assistenza protesica ex DM 332/1999)                                                                                                                                                                                          </t>
  </si>
  <si>
    <t>R440146B</t>
  </si>
  <si>
    <t xml:space="preserve">Rimanenze finali - Beni per assistenza protesica( ex-rimanenze finali per assistenza protesica ex DM 332/1999)                                                                                                                                                                                              </t>
  </si>
  <si>
    <t>TOT-13</t>
  </si>
  <si>
    <t>BA0220</t>
  </si>
  <si>
    <t>B.1.A.3.1)  Dispositivi medici</t>
  </si>
  <si>
    <t>C030164B</t>
  </si>
  <si>
    <t>Acquisto dispositivi medici</t>
  </si>
  <si>
    <t>Rimanenze iniziali di dispositivi medici</t>
  </si>
  <si>
    <t>C441586B</t>
  </si>
  <si>
    <t>Rimanenze iniziali - Dispositivi medici</t>
  </si>
  <si>
    <t>Rimanenze finali di dispositivi medici</t>
  </si>
  <si>
    <t>R440178B</t>
  </si>
  <si>
    <t>Rimanenze finali - Dispositivi medici</t>
  </si>
  <si>
    <t>Resi per acquisto dispositvi medici</t>
  </si>
  <si>
    <t>TOT-14</t>
  </si>
  <si>
    <t>Materiali chirurgici, sanitario e diagnostico per uso veterinario</t>
  </si>
  <si>
    <t>BA0280</t>
  </si>
  <si>
    <t>B.1.A.7)  Materiali e prodotti per uso veterinario</t>
  </si>
  <si>
    <t>TOT-15</t>
  </si>
  <si>
    <t>BA0250</t>
  </si>
  <si>
    <t>B.1.A.4)  Prodotti dietetici</t>
  </si>
  <si>
    <t>C040119B</t>
  </si>
  <si>
    <t>Prodotti dietetici (e di nutrizione enterale)</t>
  </si>
  <si>
    <t>BA2674</t>
  </si>
  <si>
    <t>B.13.A.4) Prodotti dietetici</t>
  </si>
  <si>
    <t>C441519B</t>
  </si>
  <si>
    <t xml:space="preserve">Rimanenze iniziali - Prodotti dietetici (e di nutrizione enterale)( ex-Prodotti dietetici (e di nutrizione enterale) - rimanenze iniziali)                                                                                                                                                                  </t>
  </si>
  <si>
    <t>C441594B</t>
  </si>
  <si>
    <t>Rim. iniziali - Prodotti dietetici da Aziende sanitarie pubbliche della Regione</t>
  </si>
  <si>
    <t>R440191B</t>
  </si>
  <si>
    <t>Rim. finali - Prodotti dietetici da Aziende sanitarie pubbliche della Regione</t>
  </si>
  <si>
    <t>R440119B</t>
  </si>
  <si>
    <t xml:space="preserve">Rimanenze finali - Prodotti dietetici (e di nutrizione enterale)( ex-Prodotti dietetici (e di nutrizione enterale) - rimanenze finali)                                                                                                                                                                      </t>
  </si>
  <si>
    <t>Prodotti dietetici (e di nutrizione enterale) - (resi)</t>
  </si>
  <si>
    <t>TOT-16</t>
  </si>
  <si>
    <t>C080143B</t>
  </si>
  <si>
    <t>"Altri beni e prodotti sanitari non diversamente imputabili"</t>
  </si>
  <si>
    <t>C441540B</t>
  </si>
  <si>
    <t xml:space="preserve">Rimanenze iniziali - Altri beni e prodotti sanitari non diversamente imputabili( ex-Altri beni e prodotti sanitari)                                                                                                                                                                                         </t>
  </si>
  <si>
    <t>R440143B</t>
  </si>
  <si>
    <t xml:space="preserve">Rimanenze finali - Altri beni e prodotti sanitari non diversamente imputabili( ex-Altri beni e prodotti sanitari)                                                                                                                                                                                           </t>
  </si>
  <si>
    <t>Altri beni e prodotti sanitari</t>
  </si>
  <si>
    <t>TOT-17</t>
  </si>
  <si>
    <t>Acquisto di medicinali privi di AIC</t>
  </si>
  <si>
    <t>TOT-18</t>
  </si>
  <si>
    <t>BA0230</t>
  </si>
  <si>
    <t>B.1.A.3.2)  Dispositivi medici impiantabili attivi</t>
  </si>
  <si>
    <t>C030158B</t>
  </si>
  <si>
    <t>Protesi- -dispositivi medici impiantabili attivi</t>
  </si>
  <si>
    <t>C441588B</t>
  </si>
  <si>
    <t xml:space="preserve">Rimanenze iniziali -  Protesi - dispositivi medici impiantabili attivi </t>
  </si>
  <si>
    <t>R440180B</t>
  </si>
  <si>
    <t xml:space="preserve">Rimanenze finali -  Protesi - dispositivi medici impiantabili attivi  </t>
  </si>
  <si>
    <t>TOT-19</t>
  </si>
  <si>
    <t>BA0270</t>
  </si>
  <si>
    <t>B.1.A.6)  Prodotti chimici</t>
  </si>
  <si>
    <t>C060159B</t>
  </si>
  <si>
    <t>Prodotti chimici( ex-Prodotti chimici non IVD
)</t>
  </si>
  <si>
    <t>BA2676</t>
  </si>
  <si>
    <t>B.13.A.6) Prodotti chimici</t>
  </si>
  <si>
    <t>C441528B</t>
  </si>
  <si>
    <t xml:space="preserve">Rimanenze iniziali - Prodotti chimici( ex-Prodotti chimici non IVD)                                                                                                                                                                                                                                         </t>
  </si>
  <si>
    <t>C441595B</t>
  </si>
  <si>
    <t>Rim. iniziali - Prodotti chimici da Aziende sanitarie pubbliche della Regione</t>
  </si>
  <si>
    <t>R440192B</t>
  </si>
  <si>
    <t>Rim. finali - Prodotti chimici da Aziende sanitarie pubbliche della Regione</t>
  </si>
  <si>
    <t>R440154B</t>
  </si>
  <si>
    <t xml:space="preserve">Rimanenze finali - Prodotti chimici( ex-Prodotti chimici non IVD)                                                                                                                                                                                                                                           </t>
  </si>
  <si>
    <t>Prodotti chimici non IVD</t>
  </si>
  <si>
    <t>TOT-20</t>
  </si>
  <si>
    <t>C030171B</t>
  </si>
  <si>
    <t>Acquisto di dispositivi medici della ASR capofila</t>
  </si>
  <si>
    <t>Rimanenze iniziali di dispositivi medici della ASR capofila</t>
  </si>
  <si>
    <t>C441587B</t>
  </si>
  <si>
    <t xml:space="preserve">Rimanenze iniziali - Dispositivi medici della ASR capofila </t>
  </si>
  <si>
    <t>C441597B</t>
  </si>
  <si>
    <t>Rimanenze iniziali - Dispositivi medici da ASR capofila</t>
  </si>
  <si>
    <t>R440195B</t>
  </si>
  <si>
    <t>Rimanenze finali - Dispositivi medici da ASR capofila</t>
  </si>
  <si>
    <t>Rimanenze finali i dispositivi medici della ASR capofila</t>
  </si>
  <si>
    <t>R440179B</t>
  </si>
  <si>
    <t>Rimanenze finali - Dispositivi medici della ASR capofila</t>
  </si>
  <si>
    <t>Resi per acquisto di dispositivi medici della ASR capofila</t>
  </si>
  <si>
    <t>TOT-21</t>
  </si>
  <si>
    <t>C030167B</t>
  </si>
  <si>
    <t>Acquisto di dispositivi in vitro della ASR capofila</t>
  </si>
  <si>
    <t>Rimanenze iniziali di dispositivi in vitreo della ASR capofila</t>
  </si>
  <si>
    <t>C441590B</t>
  </si>
  <si>
    <t xml:space="preserve">Rimanenze iniziali - Dispositivi in vitro della ASR capofila </t>
  </si>
  <si>
    <t>C441596B</t>
  </si>
  <si>
    <t>Rimanenze iniziali - Dispositivi in vitro dalla ASR capofila</t>
  </si>
  <si>
    <t>R440194B</t>
  </si>
  <si>
    <t>Rimanenze finali - Dispositivi in vitro dalla ASR capofila</t>
  </si>
  <si>
    <t>Rimanenze finali i dispositivi in vitreo della ASR capofila</t>
  </si>
  <si>
    <t>R440182B</t>
  </si>
  <si>
    <t xml:space="preserve">Rimanenze finali - Dispositivi in vitro della ASR capofila         </t>
  </si>
  <si>
    <t>Resi per acquisto di dispositivi in vitreo della ASR capofila</t>
  </si>
  <si>
    <t>TOT-22</t>
  </si>
  <si>
    <t>C050172B</t>
  </si>
  <si>
    <t>Acquisti di vaccini della ASR Capofila</t>
  </si>
  <si>
    <t>C441545B</t>
  </si>
  <si>
    <t xml:space="preserve">Rimanenze iniziali - Acquisti di vaccini della ASR Capofila( ex-Rimanenze inziali di magazzino per Acquisti di vaccini della ASR Capofila)                                                                                                                                                                  </t>
  </si>
  <si>
    <t>C441598B</t>
  </si>
  <si>
    <t>Rimanenze iniziali - Vaccini dalla ASR Capofila</t>
  </si>
  <si>
    <t>R440196B</t>
  </si>
  <si>
    <t>Rimanenze finali - Vaccini dalla ASR Capofila</t>
  </si>
  <si>
    <t>R440162B</t>
  </si>
  <si>
    <t xml:space="preserve">Rimanenze finali - Acquisti di vaccini della ASR Capofila( ex-Rimanenze finali di magazzino per Acquisti di vaccini della ASR Capofila)                                                                                                                                                                     </t>
  </si>
  <si>
    <t>TOT-23</t>
  </si>
  <si>
    <t>BA0090</t>
  </si>
  <si>
    <t>B.1.A.2.2) da pubblico (Aziende sanitarie pubbliche extra Regione) ¿ Mobilità extraregionale</t>
  </si>
  <si>
    <t>Costo di mobilità passiva interregionale ricerca cellule staminali</t>
  </si>
  <si>
    <t>BA0303</t>
  </si>
  <si>
    <t>B.1.A.9.3) Dispositivi medici</t>
  </si>
  <si>
    <t>C090169F</t>
  </si>
  <si>
    <t>Acquisto di dispositivi in vitro dalla ASR capofila</t>
  </si>
  <si>
    <t>C090170F</t>
  </si>
  <si>
    <t>Acquisto di dispositivi medici da ASR capofila</t>
  </si>
  <si>
    <t>BA0305</t>
  </si>
  <si>
    <t>B.1.A.9.5)  Materiali per la profilassi (vaccini)</t>
  </si>
  <si>
    <t>C090173F</t>
  </si>
  <si>
    <t>Rimborso Acquisti di vaccini dalla ASR Capofila</t>
  </si>
  <si>
    <t>TOT-24</t>
  </si>
  <si>
    <t>totale</t>
  </si>
  <si>
    <t>Rimanenze finali Gas medicinali con AIC a distribuzione diretta</t>
  </si>
  <si>
    <t>BA0051</t>
  </si>
  <si>
    <t>C010166B</t>
  </si>
  <si>
    <t>Gas medicinali con AIC a distribuzione diretta</t>
  </si>
  <si>
    <t>Rimanenze iniziali dI Gas medicinali con AIC a distribuzione diretta</t>
  </si>
  <si>
    <t>TOT-25</t>
  </si>
  <si>
    <t>Medicinali privi di AIC a distribuzione diretta</t>
  </si>
  <si>
    <t>Rimanenze iniziali di Medicinali privi di AIC a distribuzione diretta</t>
  </si>
  <si>
    <t>Rimanenze finali di Medicinali privi di AIC a distribuzione diretta</t>
  </si>
  <si>
    <t>TOT-26</t>
  </si>
  <si>
    <t>Medicinali con AIC di fascia A impiegati nella produzione di ricoveri e prestazioni</t>
  </si>
  <si>
    <t>Medicinali con AIC di fascia H e C, impiegati nella produzione di ricoveri e prestazioni</t>
  </si>
  <si>
    <t>Rimanenze iniziali di prodotti farmaceutici esclusi farmaci H , impiegati nella produzione di ricoveri e prestazioni. - resi</t>
  </si>
  <si>
    <t>Rimanenze finali di prodotti farmaceutici esclusi farmaci H , impiegati nella produzione di ricoveri e prestazioni. - resi</t>
  </si>
  <si>
    <t>Acquisto prodotti farmaceutici esclusi farmaci H , impiegati nella produzione di ricoveri e prestazioni. - resi</t>
  </si>
  <si>
    <t>TOT-27</t>
  </si>
  <si>
    <t>C010142B</t>
  </si>
  <si>
    <t>Gas medicinali con AIC impiegati nella produzione di ricoveri e prestazioni</t>
  </si>
  <si>
    <t>Ossigeno (ospedaliero e domiciliare) ed altri gas medicinali con AIC</t>
  </si>
  <si>
    <t>C441579B</t>
  </si>
  <si>
    <t>Rimanenze inziali - Gas medicinali con AIC</t>
  </si>
  <si>
    <t>R440172B</t>
  </si>
  <si>
    <t xml:space="preserve">Rimanenze finali - Gas medicinali con AIC  </t>
  </si>
  <si>
    <t>Ossigeno (ospedaliero e domiciliare) ed altri gas medicinali</t>
  </si>
  <si>
    <t>TOT-28</t>
  </si>
  <si>
    <t xml:space="preserve">totale </t>
  </si>
  <si>
    <t>Medicinali con AIC di fascia H e C in distribuzione diretta</t>
  </si>
  <si>
    <t>Prodotti farmaceutici di tipo "H" a distribuzione  diretta</t>
  </si>
  <si>
    <t>TOT-29</t>
  </si>
  <si>
    <t>Medicinali con AIC di fascia A in distribuzione diretta</t>
  </si>
  <si>
    <t>Prodotti farmaceutici in distribuzione diretta di assistenza farmaceutica - rimanenze iniziali</t>
  </si>
  <si>
    <t>Prodotti farmaceutici in distribuzione diretta di assistenza farmaceutica - rimanenze finali</t>
  </si>
  <si>
    <t>Prodotti farmaceutici in distribuzione diretta di assistenza farmaceutica - resi</t>
  </si>
  <si>
    <t>TOT-30</t>
  </si>
  <si>
    <t>C010139B</t>
  </si>
  <si>
    <t xml:space="preserve">Prodotti farmaceutici con AIC acquistati e distribuiti per conto (ex-Prodotti farmaceutici acquistati e distribuiti per conto )                                                                                                                                                                             </t>
  </si>
  <si>
    <t>Prodotti farmaceutici acquistati e distribuiti per conto</t>
  </si>
  <si>
    <t>C441582B</t>
  </si>
  <si>
    <t>Rimanenze inziali - Prodotti farmaceutici acquistati e distribuiti per conto</t>
  </si>
  <si>
    <t>R440193B</t>
  </si>
  <si>
    <t>Rim. finali - Prodotti farmaceutici acquistati e distribuiti per conto</t>
  </si>
  <si>
    <t>TOT-31</t>
  </si>
  <si>
    <t>BA0301</t>
  </si>
  <si>
    <t>B.1.A.9.1)  Prodotti farmaceutici ed emoderivati</t>
  </si>
  <si>
    <t>C090148F</t>
  </si>
  <si>
    <t xml:space="preserve">"Riaddebito dei prodotti farmaceutici con AIC in DPC acquistati dalla ASR capofila( ex-Costo dei prodotti farmaceutici PHT  acquistati dalla ASL capofila per loro conto e riaddebitati
) </t>
  </si>
  <si>
    <t>C441591B</t>
  </si>
  <si>
    <t>Rim. iniziali - Prodotti farmaceutici con AIC acquistati dalla ASL e distribuiti per conto</t>
  </si>
  <si>
    <t>R440189B</t>
  </si>
  <si>
    <t>Rim. finali - Prodotti farmaceutici con AIC acquistati dalla ASL e distribuiti per conto</t>
  </si>
  <si>
    <t>B.1.A.9.8)  Altri beni e prodotti sanitari</t>
  </si>
  <si>
    <t>C090144F</t>
  </si>
  <si>
    <t>Beni e prodotti sanitari da Asl-AO, IRCCS, Policlinici della Regione</t>
  </si>
  <si>
    <t>TOT-32</t>
  </si>
  <si>
    <t>C090175F</t>
  </si>
  <si>
    <t>Acquisti di ASR, DPI altri beni sanitari da ASR capofila</t>
  </si>
  <si>
    <t>C441561B</t>
  </si>
  <si>
    <t xml:space="preserve">Rimanenze iniziali - DPI, altri beni sanitari della ASR capofila( ex-Rimanenze inziali di DPI,altri beni sanitari, della ASR capofila)                                                                                                                                                                      </t>
  </si>
  <si>
    <t>C441599B</t>
  </si>
  <si>
    <t>Rimanenze iniziali - Acquisti di ASR, DPI altri beni sanitari da ASR capofila</t>
  </si>
  <si>
    <t>R440197B</t>
  </si>
  <si>
    <t>Rimanenze finali - Acquisti di ASR, DPI altri beni sanitari da ASR capofila</t>
  </si>
  <si>
    <t>R440163B</t>
  </si>
  <si>
    <t xml:space="preserve">Rimanenze finali - DPI, altri beni sanitari della ASR capofila( ex-Rimanenze finali di magazzino per acquisto DPI altri beni sanitari della ASR capofila)                                                                                                                                                   </t>
  </si>
  <si>
    <t>TOT -33</t>
  </si>
  <si>
    <t>TOT</t>
  </si>
  <si>
    <t xml:space="preserve">totale parziale </t>
  </si>
  <si>
    <t>C020183B</t>
  </si>
  <si>
    <t xml:space="preserve">Plasma    </t>
  </si>
  <si>
    <t>R440176B</t>
  </si>
  <si>
    <t>Rimanenze finali - Plasma</t>
  </si>
  <si>
    <t>C441584B</t>
  </si>
  <si>
    <t>Rimanenze iniziali - Plasma</t>
  </si>
  <si>
    <t>TOT-34</t>
  </si>
  <si>
    <t>C050197B</t>
  </si>
  <si>
    <t xml:space="preserve">Vaccini in DPC     </t>
  </si>
  <si>
    <t>C441523B</t>
  </si>
  <si>
    <t xml:space="preserve">Rimanenze iniziali - Vaccini in DPC </t>
  </si>
  <si>
    <t>R440184B</t>
  </si>
  <si>
    <t>Rimanenze finali - Vaccini in DPC</t>
  </si>
  <si>
    <t>TOT-35</t>
  </si>
  <si>
    <t>C010127B</t>
  </si>
  <si>
    <t xml:space="preserve">Radiofarmaci senza AIC </t>
  </si>
  <si>
    <t>C441578B</t>
  </si>
  <si>
    <t xml:space="preserve">Rimanenze inziali - Radiofarmaci senza AIC  </t>
  </si>
  <si>
    <t>R440171B</t>
  </si>
  <si>
    <t xml:space="preserve">Rimanenze finali - Radiofarmaci senza AIC   </t>
  </si>
  <si>
    <t>TOT-36</t>
  </si>
  <si>
    <t>C010126B</t>
  </si>
  <si>
    <t xml:space="preserve">Medicinali in DPC senza AIC </t>
  </si>
  <si>
    <t>C441577B</t>
  </si>
  <si>
    <t xml:space="preserve">Rimanenze inziali - Medicinali in DPC senza AIC </t>
  </si>
  <si>
    <t>R440170B</t>
  </si>
  <si>
    <t xml:space="preserve">Rimanenze finali - Medicinali in DPC senza AIC        </t>
  </si>
  <si>
    <t>TOT-37</t>
  </si>
  <si>
    <t>C010125B</t>
  </si>
  <si>
    <t xml:space="preserve">Medicinali senza AIC </t>
  </si>
  <si>
    <t>C441576B</t>
  </si>
  <si>
    <t>Rimanenze inziali - Medicinali senza AIC</t>
  </si>
  <si>
    <t>R440169B</t>
  </si>
  <si>
    <t>Rimanenze finali - Medicinali senza AIC</t>
  </si>
  <si>
    <t>TOT-38</t>
  </si>
  <si>
    <t>C010124B</t>
  </si>
  <si>
    <t>Immunoglobuline con AIC</t>
  </si>
  <si>
    <t>C441575B</t>
  </si>
  <si>
    <t>Rimanenze inziali - Immunoglobuline con AIC</t>
  </si>
  <si>
    <t>R440168B</t>
  </si>
  <si>
    <t xml:space="preserve">Rimanenze finali - Immunoglobuline con AIC </t>
  </si>
  <si>
    <t>TOT-39</t>
  </si>
  <si>
    <t>C010123B</t>
  </si>
  <si>
    <t>Emoderivati con AIC</t>
  </si>
  <si>
    <t>C441574B</t>
  </si>
  <si>
    <t xml:space="preserve">Rimanenze inziali - Emoderivati con AIC    </t>
  </si>
  <si>
    <t>R440167B</t>
  </si>
  <si>
    <t>Rimanenze finali - Emoderivati con AIC</t>
  </si>
  <si>
    <t>TOT-40</t>
  </si>
  <si>
    <t>C010122B</t>
  </si>
  <si>
    <t>Radiofarmaci con AIC</t>
  </si>
  <si>
    <t>C441573B</t>
  </si>
  <si>
    <t xml:space="preserve">Rimanenze inziali - Radiofarmaci con AIC  </t>
  </si>
  <si>
    <t>R440166B</t>
  </si>
  <si>
    <t xml:space="preserve">Rimanenze finali - Radiofarmaci con AIC   </t>
  </si>
  <si>
    <t>TOT-41</t>
  </si>
  <si>
    <t>C010120B</t>
  </si>
  <si>
    <t xml:space="preserve">Medicinali con AIC   </t>
  </si>
  <si>
    <t>C441571B</t>
  </si>
  <si>
    <t xml:space="preserve">Rimanenze inziali - Medicinali con AIC   </t>
  </si>
  <si>
    <t>R440164B</t>
  </si>
  <si>
    <t>Rimanenze finali - Medicinali con AIC</t>
  </si>
  <si>
    <t>TOT-42</t>
  </si>
  <si>
    <t>C010121B</t>
  </si>
  <si>
    <t xml:space="preserve">Medicinali in DPC con AIC </t>
  </si>
  <si>
    <t>C441572B</t>
  </si>
  <si>
    <t xml:space="preserve">Rimanenze inziali - Medicinali in DPC con AIC   </t>
  </si>
  <si>
    <t>R440165B</t>
  </si>
  <si>
    <t xml:space="preserve">Rimanenze finali - Medicinali in DPC con AIC      </t>
  </si>
  <si>
    <t>TOT-43</t>
  </si>
  <si>
    <t>C030199B</t>
  </si>
  <si>
    <t>Dispositivi medici in DPC</t>
  </si>
  <si>
    <t>C441525B</t>
  </si>
  <si>
    <t>Rimanenze iniziali - Dispositivi medici in DPC</t>
  </si>
  <si>
    <t>R440183B</t>
  </si>
  <si>
    <t xml:space="preserve">Rimanenze finali - Dispositivi medici in DPC </t>
  </si>
  <si>
    <t>TOT-44</t>
  </si>
  <si>
    <t>C080198B</t>
  </si>
  <si>
    <t xml:space="preserve">Altri beni sanitari in DPC   </t>
  </si>
  <si>
    <t>C441524B</t>
  </si>
  <si>
    <t xml:space="preserve">Rimanenze iniziali - Altri beni sanitari in DPC  </t>
  </si>
  <si>
    <t>R440187B</t>
  </si>
  <si>
    <t xml:space="preserve">Rimanenze finali - Altri beni sanitari in DPC  </t>
  </si>
  <si>
    <t>TOT-45</t>
  </si>
  <si>
    <t>C070188B</t>
  </si>
  <si>
    <t xml:space="preserve">Medicinali e disinfettanti ad uso veterinario  </t>
  </si>
  <si>
    <t>BA2677</t>
  </si>
  <si>
    <t>B.13.A.7)  Materiali e prodotti per uso veterinario</t>
  </si>
  <si>
    <t>C441501B</t>
  </si>
  <si>
    <t>Rimanenze iniziali - Medicinali e disinfettanti ad uso veterinario</t>
  </si>
  <si>
    <t>R440185B</t>
  </si>
  <si>
    <t xml:space="preserve">Rimanenze finali - Medicinali e disinfettanti ad uso veterinario     </t>
  </si>
  <si>
    <t>TOT-46</t>
  </si>
  <si>
    <t>C070189B</t>
  </si>
  <si>
    <t xml:space="preserve">Dispositivi medici per uso veterinario         </t>
  </si>
  <si>
    <t>C441502B</t>
  </si>
  <si>
    <t xml:space="preserve">Rimanenze iniziali - Dispositivi medici per uso veterinario  </t>
  </si>
  <si>
    <t>R440186B</t>
  </si>
  <si>
    <t xml:space="preserve">Rimanenze finali - Dispositivi medici per uso veterinario    </t>
  </si>
  <si>
    <t>TOT-47</t>
  </si>
  <si>
    <t>C080174B</t>
  </si>
  <si>
    <t>Acquisti di DPI, altri beni sanitari della ASR capofila</t>
  </si>
  <si>
    <t>C010184B</t>
  </si>
  <si>
    <t>Prodotti farmaceutici senza AIC acquistati e distribuiti per conto</t>
  </si>
  <si>
    <t>C090191B</t>
  </si>
  <si>
    <t>Riaddebito dei prodotti farmaceutici senza AIC in DPC acquistati dalla ASR capofila</t>
  </si>
  <si>
    <t>C090120F</t>
  </si>
  <si>
    <t xml:space="preserve"> Medicinali con AIC acquistati dalla ASR capofila e riaddebitati</t>
  </si>
  <si>
    <t>C090123F</t>
  </si>
  <si>
    <t xml:space="preserve"> Emoderivati con AIC acquistati dalla ASR capofila e riaddebitati</t>
  </si>
  <si>
    <t>C090124F</t>
  </si>
  <si>
    <t xml:space="preserve"> Immunoglobuline con AIC acquistate dalla ASR capofila e riaddebitati</t>
  </si>
  <si>
    <t>C090125F</t>
  </si>
  <si>
    <t>Medicinali senza AIC acquistati dalla ASR capofila e riaddebitati</t>
  </si>
  <si>
    <t>C090107F</t>
  </si>
  <si>
    <t>Dispositivi medico diagnostici in vitro compresi i radiodiagnostici in vitro acquistati dalla ASR capofila e riaddebitati</t>
  </si>
  <si>
    <t>C090164F</t>
  </si>
  <si>
    <t>Dispositivi medici acquistati dalla ASR capofila e riaddebitati</t>
  </si>
  <si>
    <t>BA0304</t>
  </si>
  <si>
    <t>B.1.A.9.4)  Prodotti dietetici</t>
  </si>
  <si>
    <t>C090119F</t>
  </si>
  <si>
    <t>Prodotti dietetici (e di nutrizione enterale) acquistati dalla ASR capofila e riaddebitati</t>
  </si>
  <si>
    <t>C090105F</t>
  </si>
  <si>
    <t>Sieri e vaccini acquistati dalla ASR capofila e riaddebitati</t>
  </si>
  <si>
    <t>C090106F</t>
  </si>
  <si>
    <t>Immunoterapie specifiche (vaccini desensibilizzanti) acquistati dalla ASR capofila e riaddebitati</t>
  </si>
  <si>
    <t>BA0306</t>
  </si>
  <si>
    <t>B.1.A.9.6)  Prodotti chimici</t>
  </si>
  <si>
    <t>C090159F</t>
  </si>
  <si>
    <t>Prodotti chimici acquistati dalla ASR capofila e riaddebitati</t>
  </si>
  <si>
    <t>BA0307</t>
  </si>
  <si>
    <t>B.1.A.9.7)  Materiali e prodotti per uso veterinario</t>
  </si>
  <si>
    <t>C090188F</t>
  </si>
  <si>
    <t>Medicinali e disinfettanti ad uso veterinario acquistati dalla ASR capofila e riaddebitati</t>
  </si>
  <si>
    <t>C090189F</t>
  </si>
  <si>
    <t>Dispositivi medici per uso veterinario acquistati dalla ASR capofila e riaddebitati</t>
  </si>
  <si>
    <t>C090109F</t>
  </si>
  <si>
    <t>Altri materiali diagnostici acquistati dalla ASR capofila e riaddebitati</t>
  </si>
  <si>
    <t>C090143F</t>
  </si>
  <si>
    <t>Altri beni e prodotti sanitari non diversamente imputabili acquistati dalla ASR capofila e riaddebitati</t>
  </si>
  <si>
    <t>C090174F</t>
  </si>
  <si>
    <t>Acquisti di DPI, altri beni sanitari acquistati dalla ASR capofila e riaddebitati</t>
  </si>
  <si>
    <t>C090198F</t>
  </si>
  <si>
    <t xml:space="preserve"> Altri beni sanitari in DPC acquistati dalla ASR capofila e riaddebitati</t>
  </si>
  <si>
    <t>C090192B</t>
  </si>
  <si>
    <t>Prodotti dietetici da Aziende sanitarie pubbliche della Regione</t>
  </si>
  <si>
    <t>C090193B</t>
  </si>
  <si>
    <t xml:space="preserve">Prodotti chimici da Aziende sanitarie pubbliche della Regione         </t>
  </si>
  <si>
    <t>C090194B</t>
  </si>
  <si>
    <t xml:space="preserve">Materiali e prodotti per uso veterinario da Aziende sanitarie pubbliche della Regione   </t>
  </si>
  <si>
    <t>C441593B</t>
  </si>
  <si>
    <t>Rim. iniziali - Prodotti farmaceutici senza AIC acquistati dalla ASL e distribuiti per conto</t>
  </si>
  <si>
    <t>R440190B</t>
  </si>
  <si>
    <t>Rim. finali - Prodotti farmaceutici senza AIC acquistati dalla ASL e distribuiti per conto</t>
  </si>
  <si>
    <t>TOT-48</t>
  </si>
  <si>
    <t>C020180B</t>
  </si>
  <si>
    <t>Costi Mobilità intraregionale da pubblico (Aziende sanitarie pubbliche della Regione) - Plasma (prestazioni di servizio)</t>
  </si>
  <si>
    <t>C020182B</t>
  </si>
  <si>
    <t>Costi Mobilità extraregionale da pubblico (Aziende sanitarie pubbliche extraregione) - Plasma (prestazioni di servizio)</t>
  </si>
  <si>
    <t>C441583B</t>
  </si>
  <si>
    <t>Rimanenze iniziali - Plasma acquisto da ASR Piementesi in compensazione</t>
  </si>
  <si>
    <t>R440175B</t>
  </si>
  <si>
    <t>Rimanenze finali - Plasma acquisto da ASR Piemontesi in compensazione</t>
  </si>
  <si>
    <t>TOT-49</t>
  </si>
  <si>
    <t>C020181B</t>
  </si>
  <si>
    <t>Costi Mobilità extraregionale da pubblico (Aziende sanitarie pubbliche extraregione) - Sangue (prestazioni di servizio)</t>
  </si>
  <si>
    <t>C020179B</t>
  </si>
  <si>
    <t>Costi Mobilità intraregionale da pubblico (Aziende sanitarie pubbliche della Regione) - Sangue (prestazioni di servizio)</t>
  </si>
  <si>
    <t>C441585B</t>
  </si>
  <si>
    <t xml:space="preserve">Rimanenze iniziali - Sangue ed emocomponenti da altri soggetti privati      </t>
  </si>
  <si>
    <t>R440177B</t>
  </si>
  <si>
    <t xml:space="preserve">Rimanenze finali - Sangue ed emocomponenti da altri soggetti privati   </t>
  </si>
  <si>
    <t>TOT-50</t>
  </si>
  <si>
    <t>BA0062</t>
  </si>
  <si>
    <t>B.1.A.1.4.2) Emoderivati di produzione regionale da pubblico (Aziende sanitarie pubbliche della Regione) - Mobilità extraregionale</t>
  </si>
  <si>
    <t>C010177B</t>
  </si>
  <si>
    <t>Emoderivati di produzione regionale da pubblico (Aziende sanitarie pubbliche della Regione) - Mobilità extraregionale (prestazioni di servizio)</t>
  </si>
  <si>
    <t>BA0061</t>
  </si>
  <si>
    <t>C010176B</t>
  </si>
  <si>
    <t>Emoderivati di produzione regionale da pubblico (Aziende sanitarie pubbliche della Regione) - Mobilità intraregionale (prestazioni di servizio)</t>
  </si>
  <si>
    <t>C010178B</t>
  </si>
  <si>
    <t>Emoderivati di produzione regionale da altri soggetti privati</t>
  </si>
  <si>
    <t>C441581B</t>
  </si>
  <si>
    <t xml:space="preserve">Rimanenze inziali - Emoderivati di produzione regionale da pubblico (Aziende sanitarie pubbliche della Regione) - in compensazione        </t>
  </si>
  <si>
    <t>R440174B</t>
  </si>
  <si>
    <t>Rimanenze finali - Emoderivati di produzione regionale da pubblico (Aziende sanitarie pubbliche della Regione) - in compensazione</t>
  </si>
  <si>
    <t>C441580B</t>
  </si>
  <si>
    <t>Rimanenze inziali - Emoderivati di produzione regionale da altri soggetti pubblici e privati</t>
  </si>
  <si>
    <t>R440173B</t>
  </si>
  <si>
    <t>Rimanenze finali - Emoderivati di produzione regionale da altri soggetti pubblici e privati</t>
  </si>
  <si>
    <t>TOT-51</t>
  </si>
  <si>
    <t>TOTALE NATURA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</si>
</sst>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.25"/>
      <color theme="1"/>
      <name val="MS Sans Serif"/>
      <family val="2"/>
    </font>
    <font>
      <b/>
      <sz val="8.25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4" fontId="3" fillId="0" borderId="0" xfId="0" quotePrefix="1" applyNumberFormat="1" applyFont="1" applyBorder="1"/>
    <xf numFmtId="4" fontId="4" fillId="0" borderId="0" xfId="0" quotePrefix="1" applyNumberFormat="1" applyFont="1" applyBorder="1"/>
    <xf numFmtId="4" fontId="3" fillId="0" borderId="0" xfId="0" applyNumberFormat="1" applyFont="1" applyBorder="1"/>
    <xf numFmtId="4" fontId="4" fillId="0" borderId="0" xfId="0" applyNumberFormat="1" applyFont="1" applyBorder="1"/>
    <xf numFmtId="0" fontId="3" fillId="0" borderId="1" xfId="0" quotePrefix="1" applyNumberFormat="1" applyFont="1" applyBorder="1"/>
    <xf numFmtId="4" fontId="3" fillId="0" borderId="1" xfId="0" quotePrefix="1" applyNumberFormat="1" applyFont="1" applyBorder="1"/>
    <xf numFmtId="4" fontId="4" fillId="0" borderId="1" xfId="0" quotePrefix="1" applyNumberFormat="1" applyFont="1" applyBorder="1"/>
    <xf numFmtId="0" fontId="4" fillId="0" borderId="1" xfId="0" quotePrefix="1" applyNumberFormat="1" applyFont="1" applyBorder="1"/>
    <xf numFmtId="3" fontId="4" fillId="0" borderId="1" xfId="0" quotePrefix="1" applyNumberFormat="1" applyFont="1" applyBorder="1"/>
    <xf numFmtId="3" fontId="3" fillId="0" borderId="1" xfId="0" quotePrefix="1" applyNumberFormat="1" applyFont="1" applyBorder="1"/>
    <xf numFmtId="3" fontId="3" fillId="0" borderId="1" xfId="0" applyNumberFormat="1" applyFont="1" applyBorder="1"/>
    <xf numFmtId="0" fontId="3" fillId="0" borderId="1" xfId="0" applyNumberFormat="1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0" fontId="3" fillId="0" borderId="1" xfId="0" quotePrefix="1" applyNumberFormat="1" applyFont="1" applyBorder="1" applyAlignment="1">
      <alignment wrapText="1"/>
    </xf>
    <xf numFmtId="0" fontId="4" fillId="0" borderId="1" xfId="0" quotePrefix="1" applyNumberFormat="1" applyFont="1" applyBorder="1" applyAlignment="1">
      <alignment wrapText="1"/>
    </xf>
    <xf numFmtId="4" fontId="4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9"/>
  <sheetViews>
    <sheetView tabSelected="1" topLeftCell="A172" workbookViewId="0">
      <selection activeCell="A190" sqref="A190:Q289"/>
    </sheetView>
  </sheetViews>
  <sheetFormatPr defaultRowHeight="15" x14ac:dyDescent="0.25"/>
  <cols>
    <col min="2" max="2" width="14.5703125" customWidth="1"/>
    <col min="3" max="3" width="47.42578125" customWidth="1"/>
    <col min="5" max="5" width="14.85546875" customWidth="1"/>
    <col min="6" max="6" width="10.5703125" customWidth="1"/>
    <col min="7" max="7" width="49" customWidth="1"/>
    <col min="8" max="8" width="14" customWidth="1"/>
    <col min="9" max="10" width="13.5703125" customWidth="1"/>
    <col min="11" max="16" width="14.5703125" customWidth="1"/>
    <col min="17" max="17" width="14.5703125" hidden="1" customWidth="1"/>
  </cols>
  <sheetData>
    <row r="1" spans="1:17" x14ac:dyDescent="0.25">
      <c r="B1" s="1"/>
    </row>
    <row r="2" spans="1:17" x14ac:dyDescent="0.25">
      <c r="B2" s="2" t="s">
        <v>0</v>
      </c>
    </row>
    <row r="3" spans="1:17" x14ac:dyDescent="0.25">
      <c r="A3" s="7" t="s">
        <v>1</v>
      </c>
      <c r="B3" s="19" t="s">
        <v>2</v>
      </c>
      <c r="C3" s="20"/>
      <c r="D3" s="20"/>
      <c r="E3" s="7" t="s">
        <v>1</v>
      </c>
      <c r="F3" s="7" t="s">
        <v>1</v>
      </c>
      <c r="G3" s="7" t="s">
        <v>1</v>
      </c>
      <c r="H3" s="8" t="s">
        <v>1</v>
      </c>
      <c r="I3" s="9" t="s">
        <v>1</v>
      </c>
      <c r="J3" s="9" t="s">
        <v>1</v>
      </c>
      <c r="K3" s="9" t="s">
        <v>1</v>
      </c>
      <c r="L3" s="8" t="s">
        <v>1</v>
      </c>
      <c r="M3" s="8" t="s">
        <v>1</v>
      </c>
      <c r="N3" s="8" t="s">
        <v>1</v>
      </c>
      <c r="O3" s="8" t="s">
        <v>1</v>
      </c>
      <c r="P3" s="8" t="s">
        <v>1</v>
      </c>
      <c r="Q3" s="3"/>
    </row>
    <row r="4" spans="1:17" x14ac:dyDescent="0.25">
      <c r="A4" s="10" t="s">
        <v>3</v>
      </c>
      <c r="B4" s="9" t="s">
        <v>4</v>
      </c>
      <c r="C4" s="9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8" t="s">
        <v>1</v>
      </c>
      <c r="I4" s="19" t="s">
        <v>10</v>
      </c>
      <c r="J4" s="20"/>
      <c r="K4" s="20"/>
      <c r="L4" s="20"/>
      <c r="M4" s="20"/>
      <c r="N4" s="8" t="s">
        <v>1</v>
      </c>
      <c r="O4" s="8" t="s">
        <v>1</v>
      </c>
      <c r="P4" s="8" t="s">
        <v>1</v>
      </c>
      <c r="Q4" s="3"/>
    </row>
    <row r="5" spans="1:17" x14ac:dyDescent="0.25">
      <c r="A5" s="7" t="s">
        <v>1</v>
      </c>
      <c r="B5" s="8" t="s">
        <v>1</v>
      </c>
      <c r="C5" s="8" t="s">
        <v>1</v>
      </c>
      <c r="D5" s="12" t="s">
        <v>1</v>
      </c>
      <c r="E5" s="7" t="s">
        <v>1</v>
      </c>
      <c r="F5" s="7" t="s">
        <v>1</v>
      </c>
      <c r="G5" s="7" t="s">
        <v>1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  <c r="P5" s="9" t="s">
        <v>19</v>
      </c>
      <c r="Q5" s="4"/>
    </row>
    <row r="6" spans="1:17" x14ac:dyDescent="0.25">
      <c r="A6" s="7" t="s">
        <v>1</v>
      </c>
      <c r="B6" s="8" t="s">
        <v>1</v>
      </c>
      <c r="C6" s="8" t="s">
        <v>1</v>
      </c>
      <c r="D6" s="12" t="s">
        <v>1</v>
      </c>
      <c r="E6" s="7" t="s">
        <v>1</v>
      </c>
      <c r="F6" s="10" t="s">
        <v>1</v>
      </c>
      <c r="G6" s="10" t="s">
        <v>1</v>
      </c>
      <c r="H6" s="8" t="s">
        <v>1</v>
      </c>
      <c r="I6" s="8" t="s">
        <v>1</v>
      </c>
      <c r="J6" s="8" t="s">
        <v>1</v>
      </c>
      <c r="K6" s="8" t="s">
        <v>1</v>
      </c>
      <c r="L6" s="8" t="s">
        <v>1</v>
      </c>
      <c r="M6" s="8" t="s">
        <v>1</v>
      </c>
      <c r="N6" s="8" t="s">
        <v>1</v>
      </c>
      <c r="O6" s="8" t="s">
        <v>1</v>
      </c>
      <c r="P6" s="8" t="s">
        <v>1</v>
      </c>
      <c r="Q6" s="3"/>
    </row>
    <row r="7" spans="1:17" x14ac:dyDescent="0.25">
      <c r="A7" s="7" t="s">
        <v>1</v>
      </c>
      <c r="B7" s="8" t="s">
        <v>20</v>
      </c>
      <c r="C7" s="8" t="s">
        <v>21</v>
      </c>
      <c r="D7" s="13">
        <v>1</v>
      </c>
      <c r="E7" s="7" t="s">
        <v>1</v>
      </c>
      <c r="F7" s="14">
        <v>3100102</v>
      </c>
      <c r="G7" s="7" t="s">
        <v>22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5"/>
    </row>
    <row r="8" spans="1:17" x14ac:dyDescent="0.25">
      <c r="A8" s="7" t="s">
        <v>1</v>
      </c>
      <c r="B8" s="8" t="s">
        <v>23</v>
      </c>
      <c r="C8" s="8" t="s">
        <v>24</v>
      </c>
      <c r="D8" s="13">
        <v>1</v>
      </c>
      <c r="E8" s="7" t="s">
        <v>1</v>
      </c>
      <c r="F8" s="14">
        <v>3101502</v>
      </c>
      <c r="G8" s="7" t="s">
        <v>25</v>
      </c>
      <c r="H8" s="15">
        <v>24929.97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5"/>
    </row>
    <row r="9" spans="1:17" x14ac:dyDescent="0.25">
      <c r="A9" s="7" t="s">
        <v>1</v>
      </c>
      <c r="B9" s="8" t="s">
        <v>23</v>
      </c>
      <c r="C9" s="8" t="s">
        <v>24</v>
      </c>
      <c r="D9" s="13">
        <v>1</v>
      </c>
      <c r="E9" s="7" t="s">
        <v>1</v>
      </c>
      <c r="F9" s="14">
        <v>4550102</v>
      </c>
      <c r="G9" s="7" t="s">
        <v>26</v>
      </c>
      <c r="H9" s="15">
        <v>-24929.97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5"/>
    </row>
    <row r="10" spans="1:17" x14ac:dyDescent="0.25">
      <c r="A10" s="7" t="s">
        <v>1</v>
      </c>
      <c r="B10" s="8" t="s">
        <v>20</v>
      </c>
      <c r="C10" s="8" t="s">
        <v>21</v>
      </c>
      <c r="D10" s="13">
        <v>1</v>
      </c>
      <c r="E10" s="7" t="s">
        <v>1</v>
      </c>
      <c r="F10" s="14">
        <v>4800102</v>
      </c>
      <c r="G10" s="7" t="s">
        <v>27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5"/>
    </row>
    <row r="11" spans="1:17" x14ac:dyDescent="0.25">
      <c r="A11" s="7" t="s">
        <v>1</v>
      </c>
      <c r="B11" s="15">
        <v>0</v>
      </c>
      <c r="C11" s="15">
        <v>0</v>
      </c>
      <c r="D11" s="12" t="s">
        <v>28</v>
      </c>
      <c r="E11" s="7" t="s">
        <v>1</v>
      </c>
      <c r="F11" s="10" t="s">
        <v>29</v>
      </c>
      <c r="G11" s="10" t="s">
        <v>30</v>
      </c>
      <c r="H11" s="16">
        <f>H7+H8+H9+H10</f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6">
        <f>I11+J11+K11+L11+M11</f>
        <v>0</v>
      </c>
      <c r="O11" s="16">
        <f>H11-N11</f>
        <v>0</v>
      </c>
      <c r="P11" s="15">
        <v>0</v>
      </c>
      <c r="Q11" s="5"/>
    </row>
    <row r="12" spans="1:17" x14ac:dyDescent="0.25">
      <c r="A12" s="7" t="s">
        <v>1</v>
      </c>
      <c r="B12" s="8" t="s">
        <v>31</v>
      </c>
      <c r="C12" s="8" t="s">
        <v>32</v>
      </c>
      <c r="D12" s="13">
        <v>1</v>
      </c>
      <c r="E12" s="7" t="s">
        <v>33</v>
      </c>
      <c r="F12" s="14">
        <v>3100152</v>
      </c>
      <c r="G12" s="7" t="s">
        <v>34</v>
      </c>
      <c r="H12" s="15">
        <v>235000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5"/>
    </row>
    <row r="13" spans="1:17" x14ac:dyDescent="0.25">
      <c r="A13" s="7" t="s">
        <v>1</v>
      </c>
      <c r="B13" s="8" t="s">
        <v>35</v>
      </c>
      <c r="C13" s="8" t="s">
        <v>36</v>
      </c>
      <c r="D13" s="13">
        <v>1</v>
      </c>
      <c r="E13" s="7" t="s">
        <v>1</v>
      </c>
      <c r="F13" s="14">
        <v>3101521</v>
      </c>
      <c r="G13" s="7" t="s">
        <v>37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5"/>
    </row>
    <row r="14" spans="1:17" x14ac:dyDescent="0.25">
      <c r="A14" s="7" t="s">
        <v>1</v>
      </c>
      <c r="B14" s="8" t="s">
        <v>35</v>
      </c>
      <c r="C14" s="8" t="s">
        <v>36</v>
      </c>
      <c r="D14" s="13">
        <v>1</v>
      </c>
      <c r="E14" s="7" t="s">
        <v>1</v>
      </c>
      <c r="F14" s="14">
        <v>4550147</v>
      </c>
      <c r="G14" s="7" t="s">
        <v>37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5"/>
    </row>
    <row r="15" spans="1:17" x14ac:dyDescent="0.25">
      <c r="A15" s="7" t="s">
        <v>1</v>
      </c>
      <c r="B15" s="8" t="s">
        <v>31</v>
      </c>
      <c r="C15" s="8" t="s">
        <v>32</v>
      </c>
      <c r="D15" s="13">
        <v>1</v>
      </c>
      <c r="E15" s="7" t="s">
        <v>1</v>
      </c>
      <c r="F15" s="14">
        <v>4800125</v>
      </c>
      <c r="G15" s="7" t="s">
        <v>37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5"/>
    </row>
    <row r="16" spans="1:17" x14ac:dyDescent="0.25">
      <c r="A16" s="7" t="s">
        <v>1</v>
      </c>
      <c r="B16" s="15">
        <v>0</v>
      </c>
      <c r="C16" s="15">
        <v>0</v>
      </c>
      <c r="D16" s="12" t="s">
        <v>28</v>
      </c>
      <c r="E16" s="7" t="s">
        <v>1</v>
      </c>
      <c r="F16" s="10" t="s">
        <v>38</v>
      </c>
      <c r="G16" s="10" t="s">
        <v>30</v>
      </c>
      <c r="H16" s="16">
        <f>H12+H13+H14+H15</f>
        <v>235000</v>
      </c>
      <c r="I16" s="15">
        <v>235000</v>
      </c>
      <c r="J16" s="15">
        <v>0</v>
      </c>
      <c r="K16" s="15">
        <v>0</v>
      </c>
      <c r="L16" s="15">
        <v>0</v>
      </c>
      <c r="M16" s="15">
        <v>0</v>
      </c>
      <c r="N16" s="16">
        <f>I16+J16+K16+L16+M16</f>
        <v>235000</v>
      </c>
      <c r="O16" s="16">
        <f>H16-N16</f>
        <v>0</v>
      </c>
      <c r="P16" s="15">
        <v>0</v>
      </c>
      <c r="Q16" s="5"/>
    </row>
    <row r="17" spans="1:17" x14ac:dyDescent="0.25">
      <c r="A17" s="7" t="s">
        <v>1</v>
      </c>
      <c r="B17" s="8" t="s">
        <v>39</v>
      </c>
      <c r="C17" s="8" t="s">
        <v>40</v>
      </c>
      <c r="D17" s="13">
        <v>1</v>
      </c>
      <c r="E17" s="7" t="s">
        <v>1</v>
      </c>
      <c r="F17" s="14">
        <v>3100154</v>
      </c>
      <c r="G17" s="7" t="s">
        <v>41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v>0</v>
      </c>
      <c r="P17" s="15">
        <v>0</v>
      </c>
      <c r="Q17" s="5"/>
    </row>
    <row r="18" spans="1:17" x14ac:dyDescent="0.25">
      <c r="A18" s="7" t="s">
        <v>1</v>
      </c>
      <c r="B18" s="8" t="s">
        <v>23</v>
      </c>
      <c r="C18" s="8" t="s">
        <v>24</v>
      </c>
      <c r="D18" s="13">
        <v>1</v>
      </c>
      <c r="E18" s="7" t="s">
        <v>1</v>
      </c>
      <c r="F18" s="14">
        <v>3101523</v>
      </c>
      <c r="G18" s="7" t="s">
        <v>41</v>
      </c>
      <c r="H18" s="15">
        <v>47280.7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5"/>
    </row>
    <row r="19" spans="1:17" x14ac:dyDescent="0.25">
      <c r="A19" s="7" t="s">
        <v>1</v>
      </c>
      <c r="B19" s="8" t="s">
        <v>23</v>
      </c>
      <c r="C19" s="8" t="s">
        <v>24</v>
      </c>
      <c r="D19" s="13">
        <v>1</v>
      </c>
      <c r="E19" s="7" t="s">
        <v>1</v>
      </c>
      <c r="F19" s="14">
        <v>4550149</v>
      </c>
      <c r="G19" s="7" t="s">
        <v>41</v>
      </c>
      <c r="H19" s="15">
        <v>-47280.7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5"/>
    </row>
    <row r="20" spans="1:17" x14ac:dyDescent="0.25">
      <c r="A20" s="7" t="s">
        <v>1</v>
      </c>
      <c r="B20" s="8" t="s">
        <v>39</v>
      </c>
      <c r="C20" s="8" t="s">
        <v>40</v>
      </c>
      <c r="D20" s="13">
        <v>1</v>
      </c>
      <c r="E20" s="7" t="s">
        <v>1</v>
      </c>
      <c r="F20" s="14">
        <v>4800127</v>
      </c>
      <c r="G20" s="7" t="s">
        <v>41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5"/>
    </row>
    <row r="21" spans="1:17" x14ac:dyDescent="0.25">
      <c r="A21" s="7" t="s">
        <v>1</v>
      </c>
      <c r="B21" s="15">
        <v>0</v>
      </c>
      <c r="C21" s="15">
        <v>0</v>
      </c>
      <c r="D21" s="12" t="s">
        <v>28</v>
      </c>
      <c r="E21" s="7" t="s">
        <v>1</v>
      </c>
      <c r="F21" s="10" t="s">
        <v>42</v>
      </c>
      <c r="G21" s="10" t="s">
        <v>30</v>
      </c>
      <c r="H21" s="16">
        <f>H17+H18+H19+H20</f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6">
        <f>I21+J21+K21+L21+M21</f>
        <v>0</v>
      </c>
      <c r="O21" s="16">
        <f>H21-N21</f>
        <v>0</v>
      </c>
      <c r="P21" s="15">
        <v>0</v>
      </c>
      <c r="Q21" s="5"/>
    </row>
    <row r="22" spans="1:17" x14ac:dyDescent="0.25">
      <c r="A22" s="7" t="s">
        <v>43</v>
      </c>
      <c r="B22" s="8" t="s">
        <v>44</v>
      </c>
      <c r="C22" s="8" t="s">
        <v>45</v>
      </c>
      <c r="D22" s="13">
        <v>1</v>
      </c>
      <c r="E22" s="7" t="s">
        <v>46</v>
      </c>
      <c r="F22" s="14">
        <v>3100153</v>
      </c>
      <c r="G22" s="7" t="s">
        <v>47</v>
      </c>
      <c r="H22" s="15">
        <v>163.9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5"/>
    </row>
    <row r="23" spans="1:17" x14ac:dyDescent="0.25">
      <c r="A23" s="7" t="s">
        <v>1</v>
      </c>
      <c r="B23" s="8" t="s">
        <v>35</v>
      </c>
      <c r="C23" s="8" t="s">
        <v>36</v>
      </c>
      <c r="D23" s="13">
        <v>1</v>
      </c>
      <c r="E23" s="7" t="s">
        <v>48</v>
      </c>
      <c r="F23" s="14">
        <v>3101522</v>
      </c>
      <c r="G23" s="7" t="s">
        <v>49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5"/>
    </row>
    <row r="24" spans="1:17" x14ac:dyDescent="0.25">
      <c r="A24" s="7" t="s">
        <v>1</v>
      </c>
      <c r="B24" s="8" t="s">
        <v>35</v>
      </c>
      <c r="C24" s="8" t="s">
        <v>36</v>
      </c>
      <c r="D24" s="13">
        <v>1</v>
      </c>
      <c r="E24" s="7" t="s">
        <v>50</v>
      </c>
      <c r="F24" s="14">
        <v>4550148</v>
      </c>
      <c r="G24" s="7" t="s">
        <v>51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5"/>
    </row>
    <row r="25" spans="1:17" x14ac:dyDescent="0.25">
      <c r="A25" s="7" t="s">
        <v>43</v>
      </c>
      <c r="B25" s="8" t="s">
        <v>44</v>
      </c>
      <c r="C25" s="8" t="s">
        <v>45</v>
      </c>
      <c r="D25" s="13">
        <v>1</v>
      </c>
      <c r="E25" s="7" t="s">
        <v>1</v>
      </c>
      <c r="F25" s="14">
        <v>4800126</v>
      </c>
      <c r="G25" s="7" t="s">
        <v>52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5"/>
    </row>
    <row r="26" spans="1:17" x14ac:dyDescent="0.25">
      <c r="A26" s="7" t="s">
        <v>1</v>
      </c>
      <c r="B26" s="8">
        <v>0</v>
      </c>
      <c r="C26" s="8">
        <v>0</v>
      </c>
      <c r="D26" s="12" t="s">
        <v>28</v>
      </c>
      <c r="E26" s="7" t="s">
        <v>1</v>
      </c>
      <c r="F26" s="10" t="s">
        <v>53</v>
      </c>
      <c r="G26" s="10" t="s">
        <v>30</v>
      </c>
      <c r="H26" s="16">
        <f>H22+H23+H24+H25</f>
        <v>163.9</v>
      </c>
      <c r="I26" s="15">
        <v>163.9</v>
      </c>
      <c r="J26" s="15">
        <v>0</v>
      </c>
      <c r="K26" s="15">
        <v>0</v>
      </c>
      <c r="L26" s="15">
        <v>0</v>
      </c>
      <c r="M26" s="15">
        <v>0</v>
      </c>
      <c r="N26" s="16">
        <f>I26+J26+K26+L26+M26</f>
        <v>163.9</v>
      </c>
      <c r="O26" s="16">
        <f>H26-N26</f>
        <v>0</v>
      </c>
      <c r="P26" s="15">
        <v>0</v>
      </c>
      <c r="Q26" s="5"/>
    </row>
    <row r="27" spans="1:17" x14ac:dyDescent="0.25">
      <c r="A27" s="7" t="s">
        <v>43</v>
      </c>
      <c r="B27" s="8" t="s">
        <v>54</v>
      </c>
      <c r="C27" s="8" t="s">
        <v>55</v>
      </c>
      <c r="D27" s="12">
        <v>1</v>
      </c>
      <c r="E27" s="7" t="s">
        <v>56</v>
      </c>
      <c r="F27" s="7">
        <v>3100155</v>
      </c>
      <c r="G27" s="7" t="s">
        <v>57</v>
      </c>
      <c r="H27" s="15">
        <v>281194.2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5"/>
    </row>
    <row r="28" spans="1:17" x14ac:dyDescent="0.25">
      <c r="A28" s="7" t="s">
        <v>1</v>
      </c>
      <c r="B28" s="8" t="s">
        <v>23</v>
      </c>
      <c r="C28" s="8" t="s">
        <v>24</v>
      </c>
      <c r="D28" s="12">
        <v>1</v>
      </c>
      <c r="E28" s="7" t="s">
        <v>1</v>
      </c>
      <c r="F28" s="7">
        <v>3101524</v>
      </c>
      <c r="G28" s="7" t="s">
        <v>58</v>
      </c>
      <c r="H28" s="15">
        <v>37262.36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5"/>
    </row>
    <row r="29" spans="1:17" x14ac:dyDescent="0.25">
      <c r="A29" s="7" t="s">
        <v>1</v>
      </c>
      <c r="B29" s="8" t="s">
        <v>23</v>
      </c>
      <c r="C29" s="8" t="s">
        <v>24</v>
      </c>
      <c r="D29" s="12">
        <v>1</v>
      </c>
      <c r="E29" s="7" t="s">
        <v>1</v>
      </c>
      <c r="F29" s="7">
        <v>4550150</v>
      </c>
      <c r="G29" s="7" t="s">
        <v>58</v>
      </c>
      <c r="H29" s="15">
        <v>-37262.36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5"/>
    </row>
    <row r="30" spans="1:17" x14ac:dyDescent="0.25">
      <c r="A30" s="7" t="s">
        <v>1</v>
      </c>
      <c r="B30" s="8" t="s">
        <v>59</v>
      </c>
      <c r="C30" s="8" t="s">
        <v>60</v>
      </c>
      <c r="D30" s="12">
        <v>1</v>
      </c>
      <c r="E30" s="7" t="s">
        <v>1</v>
      </c>
      <c r="F30" s="7">
        <v>4800128</v>
      </c>
      <c r="G30" s="7" t="s">
        <v>61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5"/>
    </row>
    <row r="31" spans="1:17" x14ac:dyDescent="0.25">
      <c r="A31" s="7" t="s">
        <v>1</v>
      </c>
      <c r="B31" s="8">
        <v>0</v>
      </c>
      <c r="C31" s="8">
        <v>0</v>
      </c>
      <c r="D31" s="12" t="s">
        <v>28</v>
      </c>
      <c r="E31" s="7" t="s">
        <v>1</v>
      </c>
      <c r="F31" s="10" t="s">
        <v>62</v>
      </c>
      <c r="G31" s="10" t="s">
        <v>30</v>
      </c>
      <c r="H31" s="16">
        <f>H27+H28+H29+H30</f>
        <v>281194.2</v>
      </c>
      <c r="I31" s="15">
        <v>270118.59999999998</v>
      </c>
      <c r="J31" s="15">
        <v>11003.67</v>
      </c>
      <c r="K31" s="15">
        <v>71.930000000000007</v>
      </c>
      <c r="L31" s="15">
        <v>0</v>
      </c>
      <c r="M31" s="15">
        <v>0</v>
      </c>
      <c r="N31" s="16">
        <f>I31+J31+K31+L31+M31</f>
        <v>281194.19999999995</v>
      </c>
      <c r="O31" s="16">
        <f>H31-N31</f>
        <v>0</v>
      </c>
      <c r="P31" s="15">
        <v>0</v>
      </c>
      <c r="Q31" s="5"/>
    </row>
    <row r="32" spans="1:17" x14ac:dyDescent="0.25">
      <c r="A32" s="7" t="s">
        <v>1</v>
      </c>
      <c r="B32" s="8" t="s">
        <v>59</v>
      </c>
      <c r="C32" s="8" t="s">
        <v>60</v>
      </c>
      <c r="D32" s="12">
        <v>1</v>
      </c>
      <c r="E32" s="7" t="s">
        <v>63</v>
      </c>
      <c r="F32" s="7">
        <v>3100162</v>
      </c>
      <c r="G32" s="7" t="s">
        <v>64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5"/>
    </row>
    <row r="33" spans="1:17" x14ac:dyDescent="0.25">
      <c r="A33" s="7" t="s">
        <v>1</v>
      </c>
      <c r="B33" s="8" t="s">
        <v>23</v>
      </c>
      <c r="C33" s="8" t="s">
        <v>24</v>
      </c>
      <c r="D33" s="12">
        <v>1</v>
      </c>
      <c r="E33" s="7" t="s">
        <v>1</v>
      </c>
      <c r="F33" s="7">
        <v>3101555</v>
      </c>
      <c r="G33" s="7" t="s">
        <v>65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5"/>
    </row>
    <row r="34" spans="1:17" x14ac:dyDescent="0.25">
      <c r="A34" s="7" t="s">
        <v>1</v>
      </c>
      <c r="B34" s="8" t="s">
        <v>23</v>
      </c>
      <c r="C34" s="8" t="s">
        <v>24</v>
      </c>
      <c r="D34" s="12">
        <v>1</v>
      </c>
      <c r="E34" s="7" t="s">
        <v>1</v>
      </c>
      <c r="F34" s="7">
        <v>4550239</v>
      </c>
      <c r="G34" s="7" t="s">
        <v>66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5"/>
    </row>
    <row r="35" spans="1:17" x14ac:dyDescent="0.25">
      <c r="A35" s="7" t="s">
        <v>1</v>
      </c>
      <c r="B35" s="8">
        <v>0</v>
      </c>
      <c r="C35" s="8">
        <v>0</v>
      </c>
      <c r="D35" s="12" t="s">
        <v>28</v>
      </c>
      <c r="E35" s="7" t="s">
        <v>1</v>
      </c>
      <c r="F35" s="10" t="s">
        <v>67</v>
      </c>
      <c r="G35" s="10" t="s">
        <v>1</v>
      </c>
      <c r="H35" s="16">
        <f>H32+H33+H34</f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6">
        <f>I35+J35+K35+L35+M35</f>
        <v>0</v>
      </c>
      <c r="O35" s="16">
        <f>H35-N35</f>
        <v>0</v>
      </c>
      <c r="P35" s="15">
        <v>0</v>
      </c>
      <c r="Q35" s="5"/>
    </row>
    <row r="36" spans="1:17" x14ac:dyDescent="0.25">
      <c r="A36" s="7" t="s">
        <v>1</v>
      </c>
      <c r="B36" s="8" t="s">
        <v>68</v>
      </c>
      <c r="C36" s="8" t="s">
        <v>69</v>
      </c>
      <c r="D36" s="12">
        <v>1</v>
      </c>
      <c r="E36" s="7" t="s">
        <v>70</v>
      </c>
      <c r="F36" s="7">
        <v>3100105</v>
      </c>
      <c r="G36" s="7" t="s">
        <v>71</v>
      </c>
      <c r="H36" s="15">
        <v>1400000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5"/>
    </row>
    <row r="37" spans="1:17" x14ac:dyDescent="0.25">
      <c r="A37" s="7" t="s">
        <v>1</v>
      </c>
      <c r="B37" s="8" t="s">
        <v>72</v>
      </c>
      <c r="C37" s="8" t="s">
        <v>73</v>
      </c>
      <c r="D37" s="12">
        <v>1</v>
      </c>
      <c r="E37" s="7" t="s">
        <v>74</v>
      </c>
      <c r="F37" s="7">
        <v>3101505</v>
      </c>
      <c r="G37" s="7" t="s">
        <v>75</v>
      </c>
      <c r="H37" s="15">
        <v>385013.4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5"/>
    </row>
    <row r="38" spans="1:17" x14ac:dyDescent="0.25">
      <c r="A38" s="7" t="s">
        <v>1</v>
      </c>
      <c r="B38" s="8" t="s">
        <v>72</v>
      </c>
      <c r="C38" s="8" t="s">
        <v>73</v>
      </c>
      <c r="D38" s="12">
        <v>1</v>
      </c>
      <c r="E38" s="7" t="s">
        <v>76</v>
      </c>
      <c r="F38" s="7">
        <v>4550105</v>
      </c>
      <c r="G38" s="7" t="s">
        <v>77</v>
      </c>
      <c r="H38" s="15">
        <v>-385013.4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5"/>
    </row>
    <row r="39" spans="1:17" x14ac:dyDescent="0.25">
      <c r="A39" s="7" t="s">
        <v>1</v>
      </c>
      <c r="B39" s="8" t="s">
        <v>68</v>
      </c>
      <c r="C39" s="8" t="s">
        <v>69</v>
      </c>
      <c r="D39" s="12">
        <v>1</v>
      </c>
      <c r="E39" s="7" t="s">
        <v>1</v>
      </c>
      <c r="F39" s="7">
        <v>4800105</v>
      </c>
      <c r="G39" s="7" t="s">
        <v>78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5"/>
    </row>
    <row r="40" spans="1:17" x14ac:dyDescent="0.25">
      <c r="A40" s="7" t="s">
        <v>1</v>
      </c>
      <c r="B40" s="8">
        <v>0</v>
      </c>
      <c r="C40" s="8">
        <v>0</v>
      </c>
      <c r="D40" s="12" t="s">
        <v>28</v>
      </c>
      <c r="E40" s="7" t="s">
        <v>1</v>
      </c>
      <c r="F40" s="10" t="s">
        <v>79</v>
      </c>
      <c r="G40" s="10" t="s">
        <v>30</v>
      </c>
      <c r="H40" s="16">
        <f>H36+H37+H38+H39</f>
        <v>1400000</v>
      </c>
      <c r="I40" s="15">
        <v>35710.949999999997</v>
      </c>
      <c r="J40" s="15">
        <v>0</v>
      </c>
      <c r="K40" s="15">
        <v>929509.36</v>
      </c>
      <c r="L40" s="15">
        <v>434779.69</v>
      </c>
      <c r="M40" s="15">
        <v>0</v>
      </c>
      <c r="N40" s="16">
        <f>I40+J40+K40+L40+M40</f>
        <v>1400000</v>
      </c>
      <c r="O40" s="16">
        <f>H40-N40</f>
        <v>0</v>
      </c>
      <c r="P40" s="15">
        <v>0</v>
      </c>
      <c r="Q40" s="5"/>
    </row>
    <row r="41" spans="1:17" x14ac:dyDescent="0.25">
      <c r="A41" s="7" t="s">
        <v>1</v>
      </c>
      <c r="B41" s="8" t="s">
        <v>68</v>
      </c>
      <c r="C41" s="8" t="s">
        <v>69</v>
      </c>
      <c r="D41" s="12">
        <v>1</v>
      </c>
      <c r="E41" s="7" t="s">
        <v>80</v>
      </c>
      <c r="F41" s="7">
        <v>3100106</v>
      </c>
      <c r="G41" s="7" t="s">
        <v>81</v>
      </c>
      <c r="H41" s="15">
        <v>60000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5"/>
    </row>
    <row r="42" spans="1:17" x14ac:dyDescent="0.25">
      <c r="A42" s="7" t="s">
        <v>1</v>
      </c>
      <c r="B42" s="8" t="s">
        <v>72</v>
      </c>
      <c r="C42" s="8" t="s">
        <v>73</v>
      </c>
      <c r="D42" s="12">
        <v>1</v>
      </c>
      <c r="E42" s="7" t="s">
        <v>82</v>
      </c>
      <c r="F42" s="7">
        <v>3101506</v>
      </c>
      <c r="G42" s="7" t="s">
        <v>83</v>
      </c>
      <c r="H42" s="15">
        <v>6367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5"/>
    </row>
    <row r="43" spans="1:17" x14ac:dyDescent="0.25">
      <c r="A43" s="7" t="s">
        <v>1</v>
      </c>
      <c r="B43" s="8" t="s">
        <v>72</v>
      </c>
      <c r="C43" s="8" t="s">
        <v>73</v>
      </c>
      <c r="D43" s="12">
        <v>1</v>
      </c>
      <c r="E43" s="7" t="s">
        <v>84</v>
      </c>
      <c r="F43" s="7">
        <v>4550106</v>
      </c>
      <c r="G43" s="7" t="s">
        <v>85</v>
      </c>
      <c r="H43" s="15">
        <v>-6367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5"/>
    </row>
    <row r="44" spans="1:17" x14ac:dyDescent="0.25">
      <c r="A44" s="7" t="s">
        <v>1</v>
      </c>
      <c r="B44" s="8" t="s">
        <v>68</v>
      </c>
      <c r="C44" s="8" t="s">
        <v>69</v>
      </c>
      <c r="D44" s="12">
        <v>1</v>
      </c>
      <c r="E44" s="7" t="s">
        <v>1</v>
      </c>
      <c r="F44" s="7">
        <v>4800106</v>
      </c>
      <c r="G44" s="7" t="s">
        <v>86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5"/>
    </row>
    <row r="45" spans="1:17" x14ac:dyDescent="0.25">
      <c r="A45" s="7" t="s">
        <v>1</v>
      </c>
      <c r="B45" s="8">
        <v>0</v>
      </c>
      <c r="C45" s="8">
        <v>0</v>
      </c>
      <c r="D45" s="12" t="s">
        <v>28</v>
      </c>
      <c r="E45" s="7" t="s">
        <v>1</v>
      </c>
      <c r="F45" s="10" t="s">
        <v>87</v>
      </c>
      <c r="G45" s="10" t="s">
        <v>30</v>
      </c>
      <c r="H45" s="16">
        <f>H41+H42+H43+H44</f>
        <v>60000</v>
      </c>
      <c r="I45" s="15">
        <v>60000</v>
      </c>
      <c r="J45" s="15">
        <v>0</v>
      </c>
      <c r="K45" s="15">
        <v>0</v>
      </c>
      <c r="L45" s="15">
        <v>0</v>
      </c>
      <c r="M45" s="15">
        <v>0</v>
      </c>
      <c r="N45" s="16">
        <f>I45+J45+K45+L45+M45</f>
        <v>60000</v>
      </c>
      <c r="O45" s="16">
        <f>H45-N45</f>
        <v>0</v>
      </c>
      <c r="P45" s="15">
        <v>0</v>
      </c>
      <c r="Q45" s="5"/>
    </row>
    <row r="46" spans="1:17" x14ac:dyDescent="0.25">
      <c r="A46" s="7" t="s">
        <v>1</v>
      </c>
      <c r="B46" s="8" t="s">
        <v>88</v>
      </c>
      <c r="C46" s="8" t="s">
        <v>89</v>
      </c>
      <c r="D46" s="12">
        <v>1</v>
      </c>
      <c r="E46" s="7" t="s">
        <v>90</v>
      </c>
      <c r="F46" s="7">
        <v>3100107</v>
      </c>
      <c r="G46" s="7" t="s">
        <v>91</v>
      </c>
      <c r="H46" s="15">
        <v>3640600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5"/>
    </row>
    <row r="47" spans="1:17" x14ac:dyDescent="0.25">
      <c r="A47" s="7" t="s">
        <v>1</v>
      </c>
      <c r="B47" s="8" t="s">
        <v>92</v>
      </c>
      <c r="C47" s="8" t="s">
        <v>93</v>
      </c>
      <c r="D47" s="12">
        <v>1</v>
      </c>
      <c r="E47" s="7" t="s">
        <v>1</v>
      </c>
      <c r="F47" s="7">
        <v>3101507</v>
      </c>
      <c r="G47" s="7" t="s">
        <v>94</v>
      </c>
      <c r="H47" s="15">
        <v>175283.41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5"/>
    </row>
    <row r="48" spans="1:17" x14ac:dyDescent="0.25">
      <c r="A48" s="7" t="s">
        <v>1</v>
      </c>
      <c r="B48" s="8" t="s">
        <v>92</v>
      </c>
      <c r="C48" s="8" t="s">
        <v>93</v>
      </c>
      <c r="D48" s="12">
        <v>1</v>
      </c>
      <c r="E48" s="7" t="s">
        <v>95</v>
      </c>
      <c r="F48" s="7">
        <v>3101589</v>
      </c>
      <c r="G48" s="7" t="s">
        <v>96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6">
        <v>0</v>
      </c>
      <c r="P48" s="15">
        <v>0</v>
      </c>
      <c r="Q48" s="5"/>
    </row>
    <row r="49" spans="1:17" x14ac:dyDescent="0.25">
      <c r="A49" s="7" t="s">
        <v>1</v>
      </c>
      <c r="B49" s="8" t="s">
        <v>92</v>
      </c>
      <c r="C49" s="8" t="s">
        <v>93</v>
      </c>
      <c r="D49" s="12">
        <v>1</v>
      </c>
      <c r="E49" s="7" t="s">
        <v>1</v>
      </c>
      <c r="F49" s="7">
        <v>4550107</v>
      </c>
      <c r="G49" s="7" t="s">
        <v>97</v>
      </c>
      <c r="H49" s="15">
        <v>-175283.41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5"/>
    </row>
    <row r="50" spans="1:17" x14ac:dyDescent="0.25">
      <c r="A50" s="7" t="s">
        <v>1</v>
      </c>
      <c r="B50" s="8" t="s">
        <v>92</v>
      </c>
      <c r="C50" s="8" t="s">
        <v>93</v>
      </c>
      <c r="D50" s="12">
        <v>1</v>
      </c>
      <c r="E50" s="7" t="s">
        <v>98</v>
      </c>
      <c r="F50" s="7">
        <v>4550181</v>
      </c>
      <c r="G50" s="7" t="s">
        <v>99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6">
        <v>0</v>
      </c>
      <c r="P50" s="15">
        <v>0</v>
      </c>
      <c r="Q50" s="5"/>
    </row>
    <row r="51" spans="1:17" x14ac:dyDescent="0.25">
      <c r="A51" s="7" t="s">
        <v>1</v>
      </c>
      <c r="B51" s="8" t="s">
        <v>88</v>
      </c>
      <c r="C51" s="8" t="s">
        <v>89</v>
      </c>
      <c r="D51" s="12">
        <v>1</v>
      </c>
      <c r="E51" s="7" t="s">
        <v>1</v>
      </c>
      <c r="F51" s="7">
        <v>4800107</v>
      </c>
      <c r="G51" s="7" t="s">
        <v>94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5"/>
    </row>
    <row r="52" spans="1:17" x14ac:dyDescent="0.25">
      <c r="A52" s="7" t="s">
        <v>1</v>
      </c>
      <c r="B52" s="8">
        <v>0</v>
      </c>
      <c r="C52" s="8">
        <v>0</v>
      </c>
      <c r="D52" s="12" t="s">
        <v>28</v>
      </c>
      <c r="E52" s="7" t="s">
        <v>1</v>
      </c>
      <c r="F52" s="10" t="s">
        <v>100</v>
      </c>
      <c r="G52" s="10" t="s">
        <v>30</v>
      </c>
      <c r="H52" s="16">
        <f>H46+H47+H48+H49+H50+H51</f>
        <v>3640600</v>
      </c>
      <c r="I52" s="15">
        <v>3520231.45</v>
      </c>
      <c r="J52" s="15">
        <v>59652.19</v>
      </c>
      <c r="K52" s="15">
        <v>60557.36</v>
      </c>
      <c r="L52" s="15">
        <v>150.72999999999999</v>
      </c>
      <c r="M52" s="15">
        <v>8.27</v>
      </c>
      <c r="N52" s="16">
        <f>I52+J52+K52+L52+M52</f>
        <v>3640600</v>
      </c>
      <c r="O52" s="16">
        <f>H52-N52</f>
        <v>0</v>
      </c>
      <c r="P52" s="15">
        <v>0</v>
      </c>
      <c r="Q52" s="5"/>
    </row>
    <row r="53" spans="1:17" x14ac:dyDescent="0.25">
      <c r="A53" s="7" t="s">
        <v>1</v>
      </c>
      <c r="B53" s="8" t="s">
        <v>101</v>
      </c>
      <c r="C53" s="8" t="s">
        <v>102</v>
      </c>
      <c r="D53" s="12">
        <v>1</v>
      </c>
      <c r="E53" s="7" t="s">
        <v>103</v>
      </c>
      <c r="F53" s="7">
        <v>3100109</v>
      </c>
      <c r="G53" s="7" t="s">
        <v>104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5"/>
    </row>
    <row r="54" spans="1:17" x14ac:dyDescent="0.25">
      <c r="A54" s="7" t="s">
        <v>1</v>
      </c>
      <c r="B54" s="8" t="s">
        <v>105</v>
      </c>
      <c r="C54" s="8" t="s">
        <v>24</v>
      </c>
      <c r="D54" s="12">
        <v>1</v>
      </c>
      <c r="E54" s="7" t="s">
        <v>106</v>
      </c>
      <c r="F54" s="7">
        <v>3101509</v>
      </c>
      <c r="G54" s="7" t="s">
        <v>107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5"/>
    </row>
    <row r="55" spans="1:17" x14ac:dyDescent="0.25">
      <c r="A55" s="7" t="s">
        <v>1</v>
      </c>
      <c r="B55" s="8" t="s">
        <v>105</v>
      </c>
      <c r="C55" s="8" t="s">
        <v>24</v>
      </c>
      <c r="D55" s="12">
        <v>1</v>
      </c>
      <c r="E55" s="7" t="s">
        <v>108</v>
      </c>
      <c r="F55" s="7">
        <v>4550109</v>
      </c>
      <c r="G55" s="7" t="s">
        <v>109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5"/>
    </row>
    <row r="56" spans="1:17" x14ac:dyDescent="0.25">
      <c r="A56" s="7" t="s">
        <v>1</v>
      </c>
      <c r="B56" s="8" t="s">
        <v>101</v>
      </c>
      <c r="C56" s="8" t="s">
        <v>102</v>
      </c>
      <c r="D56" s="12">
        <v>1</v>
      </c>
      <c r="E56" s="7" t="s">
        <v>1</v>
      </c>
      <c r="F56" s="7">
        <v>4800109</v>
      </c>
      <c r="G56" s="7" t="s">
        <v>104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5"/>
    </row>
    <row r="57" spans="1:17" x14ac:dyDescent="0.25">
      <c r="A57" s="7" t="s">
        <v>1</v>
      </c>
      <c r="B57" s="8">
        <v>0</v>
      </c>
      <c r="C57" s="8">
        <v>0</v>
      </c>
      <c r="D57" s="12" t="s">
        <v>28</v>
      </c>
      <c r="E57" s="7" t="s">
        <v>1</v>
      </c>
      <c r="F57" s="10" t="s">
        <v>110</v>
      </c>
      <c r="G57" s="10" t="s">
        <v>30</v>
      </c>
      <c r="H57" s="16">
        <f>H53+H54+H55+H56</f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6">
        <f>I57+J57+K57+L57+M57</f>
        <v>0</v>
      </c>
      <c r="O57" s="16">
        <f>H57-N57</f>
        <v>0</v>
      </c>
      <c r="P57" s="15">
        <v>0</v>
      </c>
      <c r="Q57" s="5"/>
    </row>
    <row r="58" spans="1:17" x14ac:dyDescent="0.25">
      <c r="A58" s="7" t="s">
        <v>1</v>
      </c>
      <c r="B58" s="8" t="s">
        <v>101</v>
      </c>
      <c r="C58" s="8" t="s">
        <v>102</v>
      </c>
      <c r="D58" s="12">
        <v>1</v>
      </c>
      <c r="E58" s="7" t="s">
        <v>111</v>
      </c>
      <c r="F58" s="7">
        <v>3100149</v>
      </c>
      <c r="G58" s="7" t="s">
        <v>112</v>
      </c>
      <c r="H58" s="15">
        <v>3300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5"/>
    </row>
    <row r="59" spans="1:17" x14ac:dyDescent="0.25">
      <c r="A59" s="7" t="s">
        <v>1</v>
      </c>
      <c r="B59" s="8" t="s">
        <v>105</v>
      </c>
      <c r="C59" s="8" t="s">
        <v>113</v>
      </c>
      <c r="D59" s="12">
        <v>1</v>
      </c>
      <c r="E59" s="7" t="s">
        <v>114</v>
      </c>
      <c r="F59" s="7">
        <v>3101541</v>
      </c>
      <c r="G59" s="7" t="s">
        <v>115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5"/>
    </row>
    <row r="60" spans="1:17" x14ac:dyDescent="0.25">
      <c r="A60" s="7" t="s">
        <v>1</v>
      </c>
      <c r="B60" s="8" t="s">
        <v>105</v>
      </c>
      <c r="C60" s="8" t="s">
        <v>113</v>
      </c>
      <c r="D60" s="12">
        <v>1</v>
      </c>
      <c r="E60" s="7" t="s">
        <v>116</v>
      </c>
      <c r="F60" s="7">
        <v>4550144</v>
      </c>
      <c r="G60" s="7" t="s">
        <v>117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5"/>
    </row>
    <row r="61" spans="1:17" x14ac:dyDescent="0.25">
      <c r="A61" s="7" t="s">
        <v>1</v>
      </c>
      <c r="B61" s="8">
        <v>0</v>
      </c>
      <c r="C61" s="8">
        <v>0</v>
      </c>
      <c r="D61" s="12" t="s">
        <v>28</v>
      </c>
      <c r="E61" s="7" t="s">
        <v>1</v>
      </c>
      <c r="F61" s="10" t="s">
        <v>118</v>
      </c>
      <c r="G61" s="10" t="s">
        <v>30</v>
      </c>
      <c r="H61" s="16">
        <f>H58+H59+H60</f>
        <v>3300</v>
      </c>
      <c r="I61" s="15">
        <v>0</v>
      </c>
      <c r="J61" s="15">
        <v>3300</v>
      </c>
      <c r="K61" s="15">
        <v>0</v>
      </c>
      <c r="L61" s="15">
        <v>0</v>
      </c>
      <c r="M61" s="15">
        <v>0</v>
      </c>
      <c r="N61" s="16">
        <f>I61+J61+K61+L61+M61</f>
        <v>3300</v>
      </c>
      <c r="O61" s="16">
        <f>H61-N61</f>
        <v>0</v>
      </c>
      <c r="P61" s="15">
        <v>0</v>
      </c>
      <c r="Q61" s="5"/>
    </row>
    <row r="62" spans="1:17" x14ac:dyDescent="0.25">
      <c r="A62" s="7" t="s">
        <v>1</v>
      </c>
      <c r="B62" s="8" t="s">
        <v>101</v>
      </c>
      <c r="C62" s="8" t="s">
        <v>102</v>
      </c>
      <c r="D62" s="12">
        <v>1</v>
      </c>
      <c r="E62" s="7" t="s">
        <v>1</v>
      </c>
      <c r="F62" s="7">
        <v>3100150</v>
      </c>
      <c r="G62" s="7" t="s">
        <v>119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5"/>
    </row>
    <row r="63" spans="1:17" x14ac:dyDescent="0.25">
      <c r="A63" s="7" t="s">
        <v>1</v>
      </c>
      <c r="B63" s="8" t="s">
        <v>105</v>
      </c>
      <c r="C63" s="8" t="s">
        <v>113</v>
      </c>
      <c r="D63" s="12">
        <v>1</v>
      </c>
      <c r="E63" s="7" t="s">
        <v>1</v>
      </c>
      <c r="F63" s="7">
        <v>3101542</v>
      </c>
      <c r="G63" s="7" t="s">
        <v>120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5"/>
    </row>
    <row r="64" spans="1:17" x14ac:dyDescent="0.25">
      <c r="A64" s="7" t="s">
        <v>1</v>
      </c>
      <c r="B64" s="8" t="s">
        <v>105</v>
      </c>
      <c r="C64" s="8" t="s">
        <v>113</v>
      </c>
      <c r="D64" s="12">
        <v>1</v>
      </c>
      <c r="E64" s="7" t="s">
        <v>1</v>
      </c>
      <c r="F64" s="7">
        <v>4550145</v>
      </c>
      <c r="G64" s="7" t="s">
        <v>121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5"/>
    </row>
    <row r="65" spans="1:17" x14ac:dyDescent="0.25">
      <c r="A65" s="7" t="s">
        <v>1</v>
      </c>
      <c r="B65" s="8">
        <v>0</v>
      </c>
      <c r="C65" s="8">
        <v>0</v>
      </c>
      <c r="D65" s="12" t="s">
        <v>28</v>
      </c>
      <c r="E65" s="7" t="s">
        <v>1</v>
      </c>
      <c r="F65" s="10" t="s">
        <v>122</v>
      </c>
      <c r="G65" s="10" t="s">
        <v>30</v>
      </c>
      <c r="H65" s="16">
        <f>H62+H63+H64</f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6">
        <f>I65+J65+K65+L65+M65</f>
        <v>0</v>
      </c>
      <c r="O65" s="16">
        <f>H65-N65</f>
        <v>0</v>
      </c>
      <c r="P65" s="15">
        <v>0</v>
      </c>
      <c r="Q65" s="5"/>
    </row>
    <row r="66" spans="1:17" x14ac:dyDescent="0.25">
      <c r="A66" s="7" t="s">
        <v>1</v>
      </c>
      <c r="B66" s="8" t="s">
        <v>101</v>
      </c>
      <c r="C66" s="8" t="s">
        <v>102</v>
      </c>
      <c r="D66" s="12">
        <v>1</v>
      </c>
      <c r="E66" s="7" t="s">
        <v>123</v>
      </c>
      <c r="F66" s="7">
        <v>3100151</v>
      </c>
      <c r="G66" s="7" t="s">
        <v>124</v>
      </c>
      <c r="H66" s="15">
        <v>165000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5"/>
    </row>
    <row r="67" spans="1:17" x14ac:dyDescent="0.25">
      <c r="A67" s="7" t="s">
        <v>1</v>
      </c>
      <c r="B67" s="8" t="s">
        <v>105</v>
      </c>
      <c r="C67" s="8" t="s">
        <v>113</v>
      </c>
      <c r="D67" s="12">
        <v>1</v>
      </c>
      <c r="E67" s="7" t="s">
        <v>125</v>
      </c>
      <c r="F67" s="7">
        <v>3101543</v>
      </c>
      <c r="G67" s="7" t="s">
        <v>126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5"/>
    </row>
    <row r="68" spans="1:17" x14ac:dyDescent="0.25">
      <c r="A68" s="7" t="s">
        <v>1</v>
      </c>
      <c r="B68" s="8" t="s">
        <v>105</v>
      </c>
      <c r="C68" s="8" t="s">
        <v>113</v>
      </c>
      <c r="D68" s="12">
        <v>1</v>
      </c>
      <c r="E68" s="7" t="s">
        <v>127</v>
      </c>
      <c r="F68" s="7">
        <v>4550146</v>
      </c>
      <c r="G68" s="7" t="s">
        <v>128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5"/>
    </row>
    <row r="69" spans="1:17" x14ac:dyDescent="0.25">
      <c r="A69" s="7" t="s">
        <v>1</v>
      </c>
      <c r="B69" s="8">
        <v>0</v>
      </c>
      <c r="C69" s="8">
        <v>0</v>
      </c>
      <c r="D69" s="12" t="s">
        <v>28</v>
      </c>
      <c r="E69" s="7" t="s">
        <v>1</v>
      </c>
      <c r="F69" s="10" t="s">
        <v>129</v>
      </c>
      <c r="G69" s="10" t="s">
        <v>30</v>
      </c>
      <c r="H69" s="16">
        <f>H66+H67+H68</f>
        <v>165000</v>
      </c>
      <c r="I69" s="15">
        <v>0</v>
      </c>
      <c r="J69" s="15">
        <v>165000</v>
      </c>
      <c r="K69" s="15">
        <v>0</v>
      </c>
      <c r="L69" s="15">
        <v>0</v>
      </c>
      <c r="M69" s="15">
        <v>0</v>
      </c>
      <c r="N69" s="16">
        <f>I69+J69+K69+L69+M69</f>
        <v>165000</v>
      </c>
      <c r="O69" s="16">
        <f>H69-N69</f>
        <v>0</v>
      </c>
      <c r="P69" s="15">
        <v>0</v>
      </c>
      <c r="Q69" s="5"/>
    </row>
    <row r="70" spans="1:17" x14ac:dyDescent="0.25">
      <c r="A70" s="7" t="s">
        <v>1</v>
      </c>
      <c r="B70" s="8" t="s">
        <v>130</v>
      </c>
      <c r="C70" s="8" t="s">
        <v>131</v>
      </c>
      <c r="D70" s="12">
        <v>1</v>
      </c>
      <c r="E70" s="7" t="s">
        <v>132</v>
      </c>
      <c r="F70" s="7">
        <v>3100164</v>
      </c>
      <c r="G70" s="7" t="s">
        <v>133</v>
      </c>
      <c r="H70" s="15">
        <v>12256710.689999999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5"/>
    </row>
    <row r="71" spans="1:17" x14ac:dyDescent="0.25">
      <c r="A71" s="7" t="s">
        <v>1</v>
      </c>
      <c r="B71" s="8" t="s">
        <v>92</v>
      </c>
      <c r="C71" s="8" t="s">
        <v>93</v>
      </c>
      <c r="D71" s="12">
        <v>1</v>
      </c>
      <c r="E71" s="7" t="s">
        <v>1</v>
      </c>
      <c r="F71" s="7">
        <v>3101556</v>
      </c>
      <c r="G71" s="7" t="s">
        <v>134</v>
      </c>
      <c r="H71" s="15">
        <v>1769185.82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5"/>
    </row>
    <row r="72" spans="1:17" x14ac:dyDescent="0.25">
      <c r="A72" s="7" t="s">
        <v>1</v>
      </c>
      <c r="B72" s="8" t="s">
        <v>92</v>
      </c>
      <c r="C72" s="8" t="s">
        <v>93</v>
      </c>
      <c r="D72" s="12">
        <v>1</v>
      </c>
      <c r="E72" s="7" t="s">
        <v>135</v>
      </c>
      <c r="F72" s="7">
        <v>3101586</v>
      </c>
      <c r="G72" s="7" t="s">
        <v>136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5"/>
    </row>
    <row r="73" spans="1:17" x14ac:dyDescent="0.25">
      <c r="A73" s="7" t="s">
        <v>1</v>
      </c>
      <c r="B73" s="8" t="s">
        <v>92</v>
      </c>
      <c r="C73" s="8" t="s">
        <v>93</v>
      </c>
      <c r="D73" s="12">
        <v>1</v>
      </c>
      <c r="E73" s="7" t="s">
        <v>1</v>
      </c>
      <c r="F73" s="7">
        <v>4550157</v>
      </c>
      <c r="G73" s="7" t="s">
        <v>137</v>
      </c>
      <c r="H73" s="15">
        <v>-1769185.82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5"/>
    </row>
    <row r="74" spans="1:17" x14ac:dyDescent="0.25">
      <c r="A74" s="7" t="s">
        <v>1</v>
      </c>
      <c r="B74" s="8" t="s">
        <v>92</v>
      </c>
      <c r="C74" s="8" t="s">
        <v>93</v>
      </c>
      <c r="D74" s="12">
        <v>1</v>
      </c>
      <c r="E74" s="7" t="s">
        <v>138</v>
      </c>
      <c r="F74" s="7">
        <v>4550178</v>
      </c>
      <c r="G74" s="7" t="s">
        <v>139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5"/>
    </row>
    <row r="75" spans="1:17" x14ac:dyDescent="0.25">
      <c r="A75" s="7" t="s">
        <v>1</v>
      </c>
      <c r="B75" s="8" t="s">
        <v>130</v>
      </c>
      <c r="C75" s="8" t="s">
        <v>131</v>
      </c>
      <c r="D75" s="12">
        <v>1</v>
      </c>
      <c r="E75" s="7" t="s">
        <v>1</v>
      </c>
      <c r="F75" s="7">
        <v>4800134</v>
      </c>
      <c r="G75" s="7" t="s">
        <v>140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5"/>
    </row>
    <row r="76" spans="1:17" x14ac:dyDescent="0.25">
      <c r="A76" s="7" t="s">
        <v>1</v>
      </c>
      <c r="B76" s="8">
        <v>0</v>
      </c>
      <c r="C76" s="8">
        <v>0</v>
      </c>
      <c r="D76" s="12" t="s">
        <v>28</v>
      </c>
      <c r="E76" s="7" t="s">
        <v>1</v>
      </c>
      <c r="F76" s="10" t="s">
        <v>141</v>
      </c>
      <c r="G76" s="10" t="s">
        <v>30</v>
      </c>
      <c r="H76" s="16">
        <f>H70+H71+H72+H73+H74+H75</f>
        <v>12256710.689999999</v>
      </c>
      <c r="I76" s="15">
        <v>10088448.619999999</v>
      </c>
      <c r="J76" s="15">
        <v>2094206.43</v>
      </c>
      <c r="K76" s="15">
        <v>73301.399999999994</v>
      </c>
      <c r="L76" s="15">
        <v>705.03</v>
      </c>
      <c r="M76" s="15">
        <v>49.21</v>
      </c>
      <c r="N76" s="16">
        <f>I76+J76+K76+L76+M76</f>
        <v>12256710.689999999</v>
      </c>
      <c r="O76" s="16">
        <f>H76-N76</f>
        <v>0</v>
      </c>
      <c r="P76" s="15">
        <v>0</v>
      </c>
      <c r="Q76" s="5"/>
    </row>
    <row r="77" spans="1:17" x14ac:dyDescent="0.25">
      <c r="A77" s="7" t="s">
        <v>1</v>
      </c>
      <c r="B77" s="8" t="s">
        <v>92</v>
      </c>
      <c r="C77" s="8" t="s">
        <v>93</v>
      </c>
      <c r="D77" s="12">
        <v>1</v>
      </c>
      <c r="E77" s="7" t="s">
        <v>1</v>
      </c>
      <c r="F77" s="7">
        <v>4550115</v>
      </c>
      <c r="G77" s="7" t="s">
        <v>142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5"/>
    </row>
    <row r="78" spans="1:17" x14ac:dyDescent="0.25">
      <c r="A78" s="7" t="s">
        <v>1</v>
      </c>
      <c r="B78" s="8" t="s">
        <v>143</v>
      </c>
      <c r="C78" s="8" t="s">
        <v>144</v>
      </c>
      <c r="D78" s="12">
        <v>1</v>
      </c>
      <c r="E78" s="7" t="s">
        <v>1</v>
      </c>
      <c r="F78" s="7">
        <v>4800115</v>
      </c>
      <c r="G78" s="7" t="s">
        <v>142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5"/>
    </row>
    <row r="79" spans="1:17" x14ac:dyDescent="0.25">
      <c r="A79" s="7" t="s">
        <v>1</v>
      </c>
      <c r="B79" s="8">
        <v>0</v>
      </c>
      <c r="C79" s="8">
        <v>0</v>
      </c>
      <c r="D79" s="12" t="s">
        <v>28</v>
      </c>
      <c r="E79" s="7" t="s">
        <v>1</v>
      </c>
      <c r="F79" s="10" t="s">
        <v>145</v>
      </c>
      <c r="G79" s="7" t="s">
        <v>30</v>
      </c>
      <c r="H79" s="16">
        <f>H77+H78</f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6">
        <f>I79+J79+K79+L79+M79</f>
        <v>0</v>
      </c>
      <c r="O79" s="16">
        <f>H79-N79</f>
        <v>0</v>
      </c>
      <c r="P79" s="15">
        <v>0</v>
      </c>
      <c r="Q79" s="5"/>
    </row>
    <row r="80" spans="1:17" x14ac:dyDescent="0.25">
      <c r="A80" s="7" t="s">
        <v>1</v>
      </c>
      <c r="B80" s="8" t="s">
        <v>146</v>
      </c>
      <c r="C80" s="8" t="s">
        <v>147</v>
      </c>
      <c r="D80" s="12">
        <v>1</v>
      </c>
      <c r="E80" s="7" t="s">
        <v>148</v>
      </c>
      <c r="F80" s="7">
        <v>3100119</v>
      </c>
      <c r="G80" s="7" t="s">
        <v>149</v>
      </c>
      <c r="H80" s="15">
        <v>500000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5"/>
    </row>
    <row r="81" spans="1:17" x14ac:dyDescent="0.25">
      <c r="A81" s="7" t="s">
        <v>1</v>
      </c>
      <c r="B81" s="8" t="s">
        <v>150</v>
      </c>
      <c r="C81" s="8" t="s">
        <v>151</v>
      </c>
      <c r="D81" s="12">
        <v>1</v>
      </c>
      <c r="E81" s="7" t="s">
        <v>152</v>
      </c>
      <c r="F81" s="7">
        <v>3101519</v>
      </c>
      <c r="G81" s="7" t="s">
        <v>153</v>
      </c>
      <c r="H81" s="15">
        <v>16545.400000000001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5"/>
    </row>
    <row r="82" spans="1:17" x14ac:dyDescent="0.25">
      <c r="A82" s="7" t="s">
        <v>1</v>
      </c>
      <c r="B82" s="8" t="s">
        <v>150</v>
      </c>
      <c r="C82" s="8" t="s">
        <v>151</v>
      </c>
      <c r="D82" s="12">
        <v>1</v>
      </c>
      <c r="E82" s="7" t="s">
        <v>154</v>
      </c>
      <c r="F82" s="7">
        <v>3101594</v>
      </c>
      <c r="G82" s="7" t="s">
        <v>155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5"/>
    </row>
    <row r="83" spans="1:17" x14ac:dyDescent="0.25">
      <c r="A83" s="7" t="s">
        <v>1</v>
      </c>
      <c r="B83" s="8" t="s">
        <v>150</v>
      </c>
      <c r="C83" s="8" t="s">
        <v>151</v>
      </c>
      <c r="D83" s="12">
        <v>1</v>
      </c>
      <c r="E83" s="7" t="s">
        <v>156</v>
      </c>
      <c r="F83" s="7">
        <v>4550191</v>
      </c>
      <c r="G83" s="7" t="s">
        <v>157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5"/>
    </row>
    <row r="84" spans="1:17" x14ac:dyDescent="0.25">
      <c r="A84" s="7" t="s">
        <v>1</v>
      </c>
      <c r="B84" s="8" t="s">
        <v>150</v>
      </c>
      <c r="C84" s="8" t="s">
        <v>151</v>
      </c>
      <c r="D84" s="12">
        <v>1</v>
      </c>
      <c r="E84" s="7" t="s">
        <v>158</v>
      </c>
      <c r="F84" s="7">
        <v>4550119</v>
      </c>
      <c r="G84" s="7" t="s">
        <v>159</v>
      </c>
      <c r="H84" s="15">
        <v>-16545.400000000001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5"/>
    </row>
    <row r="85" spans="1:17" x14ac:dyDescent="0.25">
      <c r="A85" s="7" t="s">
        <v>1</v>
      </c>
      <c r="B85" s="8" t="s">
        <v>146</v>
      </c>
      <c r="C85" s="8" t="s">
        <v>147</v>
      </c>
      <c r="D85" s="12">
        <v>1</v>
      </c>
      <c r="E85" s="7" t="s">
        <v>1</v>
      </c>
      <c r="F85" s="7">
        <v>4800119</v>
      </c>
      <c r="G85" s="7" t="s">
        <v>160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6">
        <v>0</v>
      </c>
      <c r="P85" s="15">
        <v>0</v>
      </c>
      <c r="Q85" s="5"/>
    </row>
    <row r="86" spans="1:17" x14ac:dyDescent="0.25">
      <c r="A86" s="7" t="s">
        <v>1</v>
      </c>
      <c r="B86" s="8">
        <v>0</v>
      </c>
      <c r="C86" s="8">
        <v>0</v>
      </c>
      <c r="D86" s="12" t="s">
        <v>28</v>
      </c>
      <c r="E86" s="7" t="s">
        <v>1</v>
      </c>
      <c r="F86" s="10" t="s">
        <v>161</v>
      </c>
      <c r="G86" s="10" t="s">
        <v>30</v>
      </c>
      <c r="H86" s="16">
        <f>H80+H81+H82+H83+H84+H85</f>
        <v>500000</v>
      </c>
      <c r="I86" s="15">
        <v>15448.37</v>
      </c>
      <c r="J86" s="15">
        <v>484528.91</v>
      </c>
      <c r="K86" s="15">
        <v>22.72</v>
      </c>
      <c r="L86" s="15">
        <v>0</v>
      </c>
      <c r="M86" s="15">
        <v>0</v>
      </c>
      <c r="N86" s="16">
        <f>I86+J86+K86+L86+M86</f>
        <v>499999.99999999994</v>
      </c>
      <c r="O86" s="16">
        <f>H86-N86</f>
        <v>0</v>
      </c>
      <c r="P86" s="15">
        <v>0</v>
      </c>
      <c r="Q86" s="5"/>
    </row>
    <row r="87" spans="1:17" x14ac:dyDescent="0.25">
      <c r="A87" s="7" t="s">
        <v>1</v>
      </c>
      <c r="B87" s="8" t="s">
        <v>101</v>
      </c>
      <c r="C87" s="8" t="s">
        <v>102</v>
      </c>
      <c r="D87" s="12">
        <v>1</v>
      </c>
      <c r="E87" s="7" t="s">
        <v>162</v>
      </c>
      <c r="F87" s="7">
        <v>3100143</v>
      </c>
      <c r="G87" s="7" t="s">
        <v>163</v>
      </c>
      <c r="H87" s="15">
        <v>230000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5"/>
    </row>
    <row r="88" spans="1:17" x14ac:dyDescent="0.25">
      <c r="A88" s="7" t="s">
        <v>1</v>
      </c>
      <c r="B88" s="8" t="s">
        <v>105</v>
      </c>
      <c r="C88" s="8" t="s">
        <v>113</v>
      </c>
      <c r="D88" s="12">
        <v>1</v>
      </c>
      <c r="E88" s="7" t="s">
        <v>164</v>
      </c>
      <c r="F88" s="7">
        <v>3101540</v>
      </c>
      <c r="G88" s="7" t="s">
        <v>165</v>
      </c>
      <c r="H88" s="15">
        <v>209627.91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5"/>
    </row>
    <row r="89" spans="1:17" x14ac:dyDescent="0.25">
      <c r="A89" s="7" t="s">
        <v>1</v>
      </c>
      <c r="B89" s="8" t="s">
        <v>105</v>
      </c>
      <c r="C89" s="8" t="s">
        <v>113</v>
      </c>
      <c r="D89" s="12">
        <v>1</v>
      </c>
      <c r="E89" s="7" t="s">
        <v>166</v>
      </c>
      <c r="F89" s="7">
        <v>4550143</v>
      </c>
      <c r="G89" s="7" t="s">
        <v>167</v>
      </c>
      <c r="H89" s="15">
        <v>-209627.91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5"/>
    </row>
    <row r="90" spans="1:17" x14ac:dyDescent="0.25">
      <c r="A90" s="7" t="s">
        <v>1</v>
      </c>
      <c r="B90" s="8" t="s">
        <v>101</v>
      </c>
      <c r="C90" s="8" t="s">
        <v>102</v>
      </c>
      <c r="D90" s="12">
        <v>1</v>
      </c>
      <c r="E90" s="7" t="s">
        <v>1</v>
      </c>
      <c r="F90" s="7">
        <v>4800124</v>
      </c>
      <c r="G90" s="7" t="s">
        <v>168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5"/>
    </row>
    <row r="91" spans="1:17" x14ac:dyDescent="0.25">
      <c r="A91" s="7" t="s">
        <v>1</v>
      </c>
      <c r="B91" s="8">
        <v>0</v>
      </c>
      <c r="C91" s="8">
        <v>0</v>
      </c>
      <c r="D91" s="12" t="s">
        <v>28</v>
      </c>
      <c r="E91" s="7" t="s">
        <v>1</v>
      </c>
      <c r="F91" s="10" t="s">
        <v>169</v>
      </c>
      <c r="G91" s="10" t="s">
        <v>30</v>
      </c>
      <c r="H91" s="16">
        <f>H87+H88+H89+H90</f>
        <v>230000.00000000003</v>
      </c>
      <c r="I91" s="15">
        <v>212120.06</v>
      </c>
      <c r="J91" s="15">
        <v>13076.52</v>
      </c>
      <c r="K91" s="15">
        <v>4746.75</v>
      </c>
      <c r="L91" s="15">
        <v>26.76</v>
      </c>
      <c r="M91" s="15">
        <v>29.91</v>
      </c>
      <c r="N91" s="16">
        <f>I91+J91+K91+L91+M91</f>
        <v>230000</v>
      </c>
      <c r="O91" s="16">
        <f>H91-N91</f>
        <v>0</v>
      </c>
      <c r="P91" s="15">
        <v>0</v>
      </c>
      <c r="Q91" s="5"/>
    </row>
    <row r="92" spans="1:17" x14ac:dyDescent="0.25">
      <c r="A92" s="7" t="s">
        <v>1</v>
      </c>
      <c r="B92" s="8" t="s">
        <v>23</v>
      </c>
      <c r="C92" s="8" t="s">
        <v>24</v>
      </c>
      <c r="D92" s="12">
        <v>1</v>
      </c>
      <c r="E92" s="7" t="s">
        <v>1</v>
      </c>
      <c r="F92" s="7">
        <v>3101525</v>
      </c>
      <c r="G92" s="7" t="s">
        <v>170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5"/>
    </row>
    <row r="93" spans="1:17" x14ac:dyDescent="0.25">
      <c r="A93" s="7" t="s">
        <v>1</v>
      </c>
      <c r="B93" s="8" t="s">
        <v>23</v>
      </c>
      <c r="C93" s="8" t="s">
        <v>24</v>
      </c>
      <c r="D93" s="12">
        <v>1</v>
      </c>
      <c r="E93" s="7" t="s">
        <v>1</v>
      </c>
      <c r="F93" s="7">
        <v>4550151</v>
      </c>
      <c r="G93" s="7" t="s">
        <v>170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5"/>
    </row>
    <row r="94" spans="1:17" x14ac:dyDescent="0.25">
      <c r="A94" s="7" t="s">
        <v>1</v>
      </c>
      <c r="B94" s="8">
        <v>0</v>
      </c>
      <c r="C94" s="8">
        <v>0</v>
      </c>
      <c r="D94" s="12" t="s">
        <v>28</v>
      </c>
      <c r="E94" s="7" t="s">
        <v>1</v>
      </c>
      <c r="F94" s="10" t="s">
        <v>171</v>
      </c>
      <c r="G94" s="10" t="s">
        <v>30</v>
      </c>
      <c r="H94" s="16">
        <f>H92+H93</f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6">
        <f>I94+J94+K94+L94+M94</f>
        <v>0</v>
      </c>
      <c r="O94" s="16">
        <f>H94-N94</f>
        <v>0</v>
      </c>
      <c r="P94" s="15">
        <v>0</v>
      </c>
      <c r="Q94" s="5"/>
    </row>
    <row r="95" spans="1:17" x14ac:dyDescent="0.25">
      <c r="A95" s="7" t="s">
        <v>1</v>
      </c>
      <c r="B95" s="8" t="s">
        <v>172</v>
      </c>
      <c r="C95" s="8" t="s">
        <v>173</v>
      </c>
      <c r="D95" s="12">
        <v>1</v>
      </c>
      <c r="E95" s="7" t="s">
        <v>174</v>
      </c>
      <c r="F95" s="7">
        <v>3100158</v>
      </c>
      <c r="G95" s="7" t="s">
        <v>175</v>
      </c>
      <c r="H95" s="15">
        <v>1013100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5"/>
    </row>
    <row r="96" spans="1:17" x14ac:dyDescent="0.25">
      <c r="A96" s="7" t="s">
        <v>1</v>
      </c>
      <c r="B96" s="8" t="s">
        <v>92</v>
      </c>
      <c r="C96" s="8" t="s">
        <v>93</v>
      </c>
      <c r="D96" s="12">
        <v>1</v>
      </c>
      <c r="E96" s="7" t="s">
        <v>1</v>
      </c>
      <c r="F96" s="7">
        <v>3101527</v>
      </c>
      <c r="G96" s="7" t="s">
        <v>175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5"/>
    </row>
    <row r="97" spans="1:17" x14ac:dyDescent="0.25">
      <c r="A97" s="7" t="s">
        <v>1</v>
      </c>
      <c r="B97" s="8" t="s">
        <v>92</v>
      </c>
      <c r="C97" s="8" t="s">
        <v>93</v>
      </c>
      <c r="D97" s="12">
        <v>1</v>
      </c>
      <c r="E97" s="7" t="s">
        <v>176</v>
      </c>
      <c r="F97" s="7">
        <v>3101588</v>
      </c>
      <c r="G97" s="7" t="s">
        <v>177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6">
        <v>0</v>
      </c>
      <c r="P97" s="15">
        <v>0</v>
      </c>
      <c r="Q97" s="5"/>
    </row>
    <row r="98" spans="1:17" x14ac:dyDescent="0.25">
      <c r="A98" s="7" t="s">
        <v>1</v>
      </c>
      <c r="B98" s="8" t="s">
        <v>92</v>
      </c>
      <c r="C98" s="8" t="s">
        <v>93</v>
      </c>
      <c r="D98" s="12">
        <v>1</v>
      </c>
      <c r="E98" s="7" t="s">
        <v>1</v>
      </c>
      <c r="F98" s="7">
        <v>4550153</v>
      </c>
      <c r="G98" s="7" t="s">
        <v>175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5"/>
    </row>
    <row r="99" spans="1:17" x14ac:dyDescent="0.25">
      <c r="A99" s="7" t="s">
        <v>1</v>
      </c>
      <c r="B99" s="8" t="s">
        <v>92</v>
      </c>
      <c r="C99" s="8" t="s">
        <v>93</v>
      </c>
      <c r="D99" s="12">
        <v>1</v>
      </c>
      <c r="E99" s="7" t="s">
        <v>178</v>
      </c>
      <c r="F99" s="7">
        <v>4550180</v>
      </c>
      <c r="G99" s="7" t="s">
        <v>179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6">
        <v>0</v>
      </c>
      <c r="P99" s="15">
        <v>0</v>
      </c>
      <c r="Q99" s="5"/>
    </row>
    <row r="100" spans="1:17" x14ac:dyDescent="0.25">
      <c r="A100" s="7" t="s">
        <v>1</v>
      </c>
      <c r="B100" s="8" t="s">
        <v>172</v>
      </c>
      <c r="C100" s="8" t="s">
        <v>173</v>
      </c>
      <c r="D100" s="12">
        <v>1</v>
      </c>
      <c r="E100" s="7" t="s">
        <v>1</v>
      </c>
      <c r="F100" s="7">
        <v>4800131</v>
      </c>
      <c r="G100" s="7" t="s">
        <v>175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5"/>
    </row>
    <row r="101" spans="1:17" x14ac:dyDescent="0.25">
      <c r="A101" s="7" t="s">
        <v>1</v>
      </c>
      <c r="B101" s="8">
        <v>0</v>
      </c>
      <c r="C101" s="8">
        <v>0</v>
      </c>
      <c r="D101" s="12" t="s">
        <v>28</v>
      </c>
      <c r="E101" s="7" t="s">
        <v>1</v>
      </c>
      <c r="F101" s="10" t="s">
        <v>180</v>
      </c>
      <c r="G101" s="10" t="s">
        <v>30</v>
      </c>
      <c r="H101" s="16">
        <f>H95+H96+H97+H98+H99+H100</f>
        <v>1013100</v>
      </c>
      <c r="I101" s="15">
        <v>1013100</v>
      </c>
      <c r="J101" s="15">
        <v>0</v>
      </c>
      <c r="K101" s="15">
        <v>0</v>
      </c>
      <c r="L101" s="15">
        <v>0</v>
      </c>
      <c r="M101" s="15">
        <v>0</v>
      </c>
      <c r="N101" s="16">
        <f>I101+J101+K101+L101+M101</f>
        <v>1013100</v>
      </c>
      <c r="O101" s="16">
        <f>H101-N101</f>
        <v>0</v>
      </c>
      <c r="P101" s="15">
        <v>0</v>
      </c>
      <c r="Q101" s="5"/>
    </row>
    <row r="102" spans="1:17" ht="22.5" x14ac:dyDescent="0.25">
      <c r="A102" s="7" t="s">
        <v>1</v>
      </c>
      <c r="B102" s="8" t="s">
        <v>181</v>
      </c>
      <c r="C102" s="8" t="s">
        <v>182</v>
      </c>
      <c r="D102" s="12">
        <v>1</v>
      </c>
      <c r="E102" s="7" t="s">
        <v>183</v>
      </c>
      <c r="F102" s="7">
        <v>3100159</v>
      </c>
      <c r="G102" s="17" t="s">
        <v>184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5"/>
    </row>
    <row r="103" spans="1:17" x14ac:dyDescent="0.25">
      <c r="A103" s="7" t="s">
        <v>1</v>
      </c>
      <c r="B103" s="8" t="s">
        <v>185</v>
      </c>
      <c r="C103" s="8" t="s">
        <v>186</v>
      </c>
      <c r="D103" s="12">
        <v>1</v>
      </c>
      <c r="E103" s="7" t="s">
        <v>187</v>
      </c>
      <c r="F103" s="7">
        <v>3101528</v>
      </c>
      <c r="G103" s="17" t="s">
        <v>188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5"/>
    </row>
    <row r="104" spans="1:17" ht="22.5" x14ac:dyDescent="0.25">
      <c r="A104" s="7" t="s">
        <v>1</v>
      </c>
      <c r="B104" s="8" t="s">
        <v>185</v>
      </c>
      <c r="C104" s="8" t="s">
        <v>186</v>
      </c>
      <c r="D104" s="12">
        <v>1</v>
      </c>
      <c r="E104" s="7" t="s">
        <v>189</v>
      </c>
      <c r="F104" s="7">
        <v>3101595</v>
      </c>
      <c r="G104" s="17" t="s">
        <v>190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5"/>
    </row>
    <row r="105" spans="1:17" ht="22.5" x14ac:dyDescent="0.25">
      <c r="A105" s="7" t="s">
        <v>1</v>
      </c>
      <c r="B105" s="8" t="s">
        <v>185</v>
      </c>
      <c r="C105" s="8" t="s">
        <v>186</v>
      </c>
      <c r="D105" s="12">
        <v>1</v>
      </c>
      <c r="E105" s="7" t="s">
        <v>191</v>
      </c>
      <c r="F105" s="7">
        <v>4550192</v>
      </c>
      <c r="G105" s="17" t="s">
        <v>192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5"/>
    </row>
    <row r="106" spans="1:17" x14ac:dyDescent="0.25">
      <c r="A106" s="7" t="s">
        <v>1</v>
      </c>
      <c r="B106" s="8" t="s">
        <v>185</v>
      </c>
      <c r="C106" s="8" t="s">
        <v>186</v>
      </c>
      <c r="D106" s="12">
        <v>1</v>
      </c>
      <c r="E106" s="7" t="s">
        <v>193</v>
      </c>
      <c r="F106" s="7">
        <v>4550154</v>
      </c>
      <c r="G106" s="17" t="s">
        <v>194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5"/>
    </row>
    <row r="107" spans="1:17" x14ac:dyDescent="0.25">
      <c r="A107" s="7" t="s">
        <v>1</v>
      </c>
      <c r="B107" s="8" t="s">
        <v>181</v>
      </c>
      <c r="C107" s="8" t="s">
        <v>182</v>
      </c>
      <c r="D107" s="12">
        <v>1</v>
      </c>
      <c r="E107" s="7" t="s">
        <v>1</v>
      </c>
      <c r="F107" s="7">
        <v>4800132</v>
      </c>
      <c r="G107" s="17" t="s">
        <v>195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5"/>
    </row>
    <row r="108" spans="1:17" x14ac:dyDescent="0.25">
      <c r="A108" s="7" t="s">
        <v>1</v>
      </c>
      <c r="B108" s="8">
        <v>0</v>
      </c>
      <c r="C108" s="8">
        <v>0</v>
      </c>
      <c r="D108" s="12" t="s">
        <v>28</v>
      </c>
      <c r="E108" s="7" t="s">
        <v>1</v>
      </c>
      <c r="F108" s="10" t="s">
        <v>196</v>
      </c>
      <c r="G108" s="18" t="s">
        <v>30</v>
      </c>
      <c r="H108" s="16">
        <f>H102+H103+H104+H105+H106+H107</f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6">
        <f>I108+J108+K108+L108+M108</f>
        <v>0</v>
      </c>
      <c r="O108" s="16">
        <f>H108-N108</f>
        <v>0</v>
      </c>
      <c r="P108" s="15">
        <v>0</v>
      </c>
      <c r="Q108" s="5"/>
    </row>
    <row r="109" spans="1:17" x14ac:dyDescent="0.25">
      <c r="A109" s="7" t="s">
        <v>1</v>
      </c>
      <c r="B109" s="8" t="s">
        <v>130</v>
      </c>
      <c r="C109" s="8" t="s">
        <v>131</v>
      </c>
      <c r="D109" s="12">
        <v>1</v>
      </c>
      <c r="E109" s="7" t="s">
        <v>197</v>
      </c>
      <c r="F109" s="7">
        <v>3100171</v>
      </c>
      <c r="G109" s="17" t="s">
        <v>198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5"/>
    </row>
    <row r="110" spans="1:17" x14ac:dyDescent="0.25">
      <c r="A110" s="7" t="s">
        <v>1</v>
      </c>
      <c r="B110" s="8" t="s">
        <v>92</v>
      </c>
      <c r="C110" s="8" t="s">
        <v>93</v>
      </c>
      <c r="D110" s="12">
        <v>1</v>
      </c>
      <c r="E110" s="7" t="s">
        <v>1</v>
      </c>
      <c r="F110" s="7">
        <v>3101560</v>
      </c>
      <c r="G110" s="17" t="s">
        <v>199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5"/>
    </row>
    <row r="111" spans="1:17" x14ac:dyDescent="0.25">
      <c r="A111" s="7" t="s">
        <v>1</v>
      </c>
      <c r="B111" s="8" t="s">
        <v>92</v>
      </c>
      <c r="C111" s="8" t="s">
        <v>93</v>
      </c>
      <c r="D111" s="12">
        <v>1</v>
      </c>
      <c r="E111" s="7" t="s">
        <v>200</v>
      </c>
      <c r="F111" s="7">
        <v>3101587</v>
      </c>
      <c r="G111" s="17" t="s">
        <v>201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6">
        <v>0</v>
      </c>
      <c r="P111" s="15">
        <v>0</v>
      </c>
      <c r="Q111" s="5"/>
    </row>
    <row r="112" spans="1:17" x14ac:dyDescent="0.25">
      <c r="A112" s="7" t="s">
        <v>1</v>
      </c>
      <c r="B112" s="8" t="s">
        <v>92</v>
      </c>
      <c r="C112" s="8" t="s">
        <v>93</v>
      </c>
      <c r="D112" s="12">
        <v>1</v>
      </c>
      <c r="E112" s="7" t="s">
        <v>202</v>
      </c>
      <c r="F112" s="7">
        <v>3101597</v>
      </c>
      <c r="G112" s="17" t="s">
        <v>203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5"/>
    </row>
    <row r="113" spans="1:17" x14ac:dyDescent="0.25">
      <c r="A113" s="7" t="s">
        <v>1</v>
      </c>
      <c r="B113" s="8" t="s">
        <v>92</v>
      </c>
      <c r="C113" s="8" t="s">
        <v>93</v>
      </c>
      <c r="D113" s="12">
        <v>1</v>
      </c>
      <c r="E113" s="7" t="s">
        <v>204</v>
      </c>
      <c r="F113" s="7">
        <v>4550195</v>
      </c>
      <c r="G113" s="17" t="s">
        <v>205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5"/>
    </row>
    <row r="114" spans="1:17" x14ac:dyDescent="0.25">
      <c r="A114" s="7" t="s">
        <v>1</v>
      </c>
      <c r="B114" s="8" t="s">
        <v>92</v>
      </c>
      <c r="C114" s="8" t="s">
        <v>93</v>
      </c>
      <c r="D114" s="12">
        <v>1</v>
      </c>
      <c r="E114" s="7" t="s">
        <v>1</v>
      </c>
      <c r="F114" s="7">
        <v>4550161</v>
      </c>
      <c r="G114" s="17" t="s">
        <v>206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5"/>
    </row>
    <row r="115" spans="1:17" x14ac:dyDescent="0.25">
      <c r="A115" s="7" t="s">
        <v>1</v>
      </c>
      <c r="B115" s="8" t="s">
        <v>92</v>
      </c>
      <c r="C115" s="8" t="s">
        <v>93</v>
      </c>
      <c r="D115" s="12">
        <v>1</v>
      </c>
      <c r="E115" s="7" t="s">
        <v>207</v>
      </c>
      <c r="F115" s="7">
        <v>4550179</v>
      </c>
      <c r="G115" s="17" t="s">
        <v>208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6">
        <v>0</v>
      </c>
      <c r="P115" s="15">
        <v>0</v>
      </c>
      <c r="Q115" s="5"/>
    </row>
    <row r="116" spans="1:17" x14ac:dyDescent="0.25">
      <c r="A116" s="7" t="s">
        <v>1</v>
      </c>
      <c r="B116" s="8" t="s">
        <v>88</v>
      </c>
      <c r="C116" s="8" t="s">
        <v>89</v>
      </c>
      <c r="D116" s="12">
        <v>1</v>
      </c>
      <c r="E116" s="7" t="s">
        <v>1</v>
      </c>
      <c r="F116" s="7">
        <v>4800136</v>
      </c>
      <c r="G116" s="17" t="s">
        <v>209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5"/>
    </row>
    <row r="117" spans="1:17" x14ac:dyDescent="0.25">
      <c r="A117" s="7" t="s">
        <v>1</v>
      </c>
      <c r="B117" s="8">
        <v>0</v>
      </c>
      <c r="C117" s="8">
        <v>0</v>
      </c>
      <c r="D117" s="12" t="s">
        <v>28</v>
      </c>
      <c r="E117" s="7" t="s">
        <v>1</v>
      </c>
      <c r="F117" s="10" t="s">
        <v>210</v>
      </c>
      <c r="G117" s="18" t="s">
        <v>30</v>
      </c>
      <c r="H117" s="16">
        <f>H109+H110+H111+H112+H113+H114+H115+H116</f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6">
        <f>I117+J117+K117+L117+M117</f>
        <v>0</v>
      </c>
      <c r="O117" s="16">
        <f>H117-N117</f>
        <v>0</v>
      </c>
      <c r="P117" s="15">
        <v>0</v>
      </c>
      <c r="Q117" s="5"/>
    </row>
    <row r="118" spans="1:17" x14ac:dyDescent="0.25">
      <c r="A118" s="7" t="s">
        <v>1</v>
      </c>
      <c r="B118" s="8" t="s">
        <v>88</v>
      </c>
      <c r="C118" s="8" t="s">
        <v>89</v>
      </c>
      <c r="D118" s="12">
        <v>1</v>
      </c>
      <c r="E118" s="7" t="s">
        <v>211</v>
      </c>
      <c r="F118" s="7">
        <v>3100167</v>
      </c>
      <c r="G118" s="17" t="s">
        <v>212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5"/>
    </row>
    <row r="119" spans="1:17" x14ac:dyDescent="0.25">
      <c r="A119" s="7" t="s">
        <v>1</v>
      </c>
      <c r="B119" s="8" t="s">
        <v>92</v>
      </c>
      <c r="C119" s="8" t="s">
        <v>93</v>
      </c>
      <c r="D119" s="12">
        <v>1</v>
      </c>
      <c r="E119" s="7" t="s">
        <v>1</v>
      </c>
      <c r="F119" s="7">
        <v>3101559</v>
      </c>
      <c r="G119" s="17" t="s">
        <v>213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5"/>
    </row>
    <row r="120" spans="1:17" x14ac:dyDescent="0.25">
      <c r="A120" s="7" t="s">
        <v>1</v>
      </c>
      <c r="B120" s="8" t="s">
        <v>92</v>
      </c>
      <c r="C120" s="8" t="s">
        <v>93</v>
      </c>
      <c r="D120" s="12">
        <v>1</v>
      </c>
      <c r="E120" s="7" t="s">
        <v>214</v>
      </c>
      <c r="F120" s="7">
        <v>3101590</v>
      </c>
      <c r="G120" s="17" t="s">
        <v>215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6">
        <v>0</v>
      </c>
      <c r="P120" s="15">
        <v>0</v>
      </c>
      <c r="Q120" s="5"/>
    </row>
    <row r="121" spans="1:17" x14ac:dyDescent="0.25">
      <c r="A121" s="7" t="s">
        <v>1</v>
      </c>
      <c r="B121" s="8" t="s">
        <v>92</v>
      </c>
      <c r="C121" s="8" t="s">
        <v>93</v>
      </c>
      <c r="D121" s="12">
        <v>1</v>
      </c>
      <c r="E121" s="7" t="s">
        <v>216</v>
      </c>
      <c r="F121" s="7">
        <v>3101596</v>
      </c>
      <c r="G121" s="17" t="s">
        <v>217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5"/>
    </row>
    <row r="122" spans="1:17" x14ac:dyDescent="0.25">
      <c r="A122" s="7" t="s">
        <v>1</v>
      </c>
      <c r="B122" s="8" t="s">
        <v>92</v>
      </c>
      <c r="C122" s="8" t="s">
        <v>93</v>
      </c>
      <c r="D122" s="12">
        <v>1</v>
      </c>
      <c r="E122" s="7" t="s">
        <v>218</v>
      </c>
      <c r="F122" s="7">
        <v>4550194</v>
      </c>
      <c r="G122" s="17" t="s">
        <v>219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5"/>
    </row>
    <row r="123" spans="1:17" x14ac:dyDescent="0.25">
      <c r="A123" s="7" t="s">
        <v>1</v>
      </c>
      <c r="B123" s="8" t="s">
        <v>92</v>
      </c>
      <c r="C123" s="8" t="s">
        <v>93</v>
      </c>
      <c r="D123" s="12">
        <v>1</v>
      </c>
      <c r="E123" s="7" t="s">
        <v>1</v>
      </c>
      <c r="F123" s="7">
        <v>4550160</v>
      </c>
      <c r="G123" s="17" t="s">
        <v>220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5"/>
    </row>
    <row r="124" spans="1:17" x14ac:dyDescent="0.25">
      <c r="A124" s="7" t="s">
        <v>1</v>
      </c>
      <c r="B124" s="8" t="s">
        <v>92</v>
      </c>
      <c r="C124" s="8" t="s">
        <v>93</v>
      </c>
      <c r="D124" s="12">
        <v>1</v>
      </c>
      <c r="E124" s="7" t="s">
        <v>221</v>
      </c>
      <c r="F124" s="7">
        <v>4550182</v>
      </c>
      <c r="G124" s="17" t="s">
        <v>222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6">
        <v>0</v>
      </c>
      <c r="P124" s="15">
        <v>0</v>
      </c>
      <c r="Q124" s="5"/>
    </row>
    <row r="125" spans="1:17" x14ac:dyDescent="0.25">
      <c r="A125" s="7" t="s">
        <v>1</v>
      </c>
      <c r="B125" s="8" t="s">
        <v>88</v>
      </c>
      <c r="C125" s="8" t="s">
        <v>89</v>
      </c>
      <c r="D125" s="12">
        <v>1</v>
      </c>
      <c r="E125" s="7" t="s">
        <v>1</v>
      </c>
      <c r="F125" s="7">
        <v>4800135</v>
      </c>
      <c r="G125" s="17" t="s">
        <v>223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5"/>
    </row>
    <row r="126" spans="1:17" x14ac:dyDescent="0.25">
      <c r="A126" s="7" t="s">
        <v>1</v>
      </c>
      <c r="B126" s="8">
        <v>0</v>
      </c>
      <c r="C126" s="8">
        <v>0</v>
      </c>
      <c r="D126" s="12" t="s">
        <v>28</v>
      </c>
      <c r="E126" s="7" t="s">
        <v>1</v>
      </c>
      <c r="F126" s="10" t="s">
        <v>224</v>
      </c>
      <c r="G126" s="18" t="s">
        <v>30</v>
      </c>
      <c r="H126" s="16">
        <f>H118+H119+H120+H121+H122+H123+H124+H125</f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6">
        <f>I126+J126+K126+L126+M126</f>
        <v>0</v>
      </c>
      <c r="O126" s="16">
        <f>H126-N126</f>
        <v>0</v>
      </c>
      <c r="P126" s="15">
        <v>0</v>
      </c>
      <c r="Q126" s="5"/>
    </row>
    <row r="127" spans="1:17" x14ac:dyDescent="0.25">
      <c r="A127" s="7" t="s">
        <v>1</v>
      </c>
      <c r="B127" s="8" t="s">
        <v>68</v>
      </c>
      <c r="C127" s="8" t="s">
        <v>40</v>
      </c>
      <c r="D127" s="12">
        <v>1</v>
      </c>
      <c r="E127" s="7" t="s">
        <v>225</v>
      </c>
      <c r="F127" s="7">
        <v>3100172</v>
      </c>
      <c r="G127" s="17" t="s">
        <v>226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5"/>
    </row>
    <row r="128" spans="1:17" ht="33" x14ac:dyDescent="0.25">
      <c r="A128" s="7" t="s">
        <v>1</v>
      </c>
      <c r="B128" s="8" t="s">
        <v>72</v>
      </c>
      <c r="C128" s="8" t="s">
        <v>73</v>
      </c>
      <c r="D128" s="12">
        <v>1</v>
      </c>
      <c r="E128" s="7" t="s">
        <v>227</v>
      </c>
      <c r="F128" s="7">
        <v>3101545</v>
      </c>
      <c r="G128" s="17" t="s">
        <v>228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5"/>
    </row>
    <row r="129" spans="1:17" x14ac:dyDescent="0.25">
      <c r="A129" s="7" t="s">
        <v>1</v>
      </c>
      <c r="B129" s="8" t="s">
        <v>72</v>
      </c>
      <c r="C129" s="8" t="s">
        <v>73</v>
      </c>
      <c r="D129" s="12">
        <v>1</v>
      </c>
      <c r="E129" s="7" t="s">
        <v>229</v>
      </c>
      <c r="F129" s="7">
        <v>3101598</v>
      </c>
      <c r="G129" s="17" t="s">
        <v>230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5"/>
    </row>
    <row r="130" spans="1:17" x14ac:dyDescent="0.25">
      <c r="A130" s="7" t="s">
        <v>1</v>
      </c>
      <c r="B130" s="8" t="s">
        <v>72</v>
      </c>
      <c r="C130" s="8" t="s">
        <v>73</v>
      </c>
      <c r="D130" s="12">
        <v>1</v>
      </c>
      <c r="E130" s="7" t="s">
        <v>231</v>
      </c>
      <c r="F130" s="7">
        <v>4550196</v>
      </c>
      <c r="G130" s="17" t="s">
        <v>232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5"/>
    </row>
    <row r="131" spans="1:17" ht="33" x14ac:dyDescent="0.25">
      <c r="A131" s="7" t="s">
        <v>1</v>
      </c>
      <c r="B131" s="8" t="s">
        <v>72</v>
      </c>
      <c r="C131" s="8" t="s">
        <v>73</v>
      </c>
      <c r="D131" s="12">
        <v>1</v>
      </c>
      <c r="E131" s="7" t="s">
        <v>233</v>
      </c>
      <c r="F131" s="7">
        <v>4550162</v>
      </c>
      <c r="G131" s="17" t="s">
        <v>234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5"/>
    </row>
    <row r="132" spans="1:17" x14ac:dyDescent="0.25">
      <c r="A132" s="7" t="s">
        <v>1</v>
      </c>
      <c r="B132" s="8">
        <v>0</v>
      </c>
      <c r="C132" s="8">
        <v>0</v>
      </c>
      <c r="D132" s="12" t="s">
        <v>28</v>
      </c>
      <c r="E132" s="7" t="s">
        <v>1</v>
      </c>
      <c r="F132" s="10" t="s">
        <v>235</v>
      </c>
      <c r="G132" s="18" t="s">
        <v>30</v>
      </c>
      <c r="H132" s="16">
        <f>H127+H128+H129+H130+H131</f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6">
        <f t="shared" ref="N132:N137" si="0">I132+J132+K132+L132+M132</f>
        <v>0</v>
      </c>
      <c r="O132" s="16">
        <f t="shared" ref="O132:O137" si="1">H132-N132</f>
        <v>0</v>
      </c>
      <c r="P132" s="15">
        <v>0</v>
      </c>
      <c r="Q132" s="5"/>
    </row>
    <row r="133" spans="1:17" x14ac:dyDescent="0.25">
      <c r="A133" s="7" t="s">
        <v>1</v>
      </c>
      <c r="B133" s="8" t="s">
        <v>236</v>
      </c>
      <c r="C133" s="8" t="s">
        <v>237</v>
      </c>
      <c r="D133" s="12">
        <v>1</v>
      </c>
      <c r="E133" s="7" t="s">
        <v>1</v>
      </c>
      <c r="F133" s="7">
        <v>3100161</v>
      </c>
      <c r="G133" s="17" t="s">
        <v>238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6">
        <f t="shared" si="0"/>
        <v>0</v>
      </c>
      <c r="O133" s="16">
        <f t="shared" si="1"/>
        <v>0</v>
      </c>
      <c r="P133" s="15">
        <v>0</v>
      </c>
      <c r="Q133" s="5"/>
    </row>
    <row r="134" spans="1:17" x14ac:dyDescent="0.25">
      <c r="A134" s="7" t="s">
        <v>43</v>
      </c>
      <c r="B134" s="8" t="s">
        <v>239</v>
      </c>
      <c r="C134" s="8" t="s">
        <v>240</v>
      </c>
      <c r="D134" s="12">
        <v>1</v>
      </c>
      <c r="E134" s="7" t="s">
        <v>241</v>
      </c>
      <c r="F134" s="7">
        <v>3100169</v>
      </c>
      <c r="G134" s="17" t="s">
        <v>242</v>
      </c>
      <c r="H134" s="15">
        <v>116363.44</v>
      </c>
      <c r="I134" s="15">
        <v>116363.44</v>
      </c>
      <c r="J134" s="15">
        <v>0</v>
      </c>
      <c r="K134" s="15">
        <v>0</v>
      </c>
      <c r="L134" s="15">
        <v>0</v>
      </c>
      <c r="M134" s="15">
        <v>0</v>
      </c>
      <c r="N134" s="16">
        <f t="shared" si="0"/>
        <v>116363.44</v>
      </c>
      <c r="O134" s="16">
        <f t="shared" si="1"/>
        <v>0</v>
      </c>
      <c r="P134" s="15">
        <v>0</v>
      </c>
      <c r="Q134" s="5"/>
    </row>
    <row r="135" spans="1:17" x14ac:dyDescent="0.25">
      <c r="A135" s="7" t="s">
        <v>43</v>
      </c>
      <c r="B135" s="8" t="s">
        <v>239</v>
      </c>
      <c r="C135" s="8" t="s">
        <v>240</v>
      </c>
      <c r="D135" s="12">
        <v>1</v>
      </c>
      <c r="E135" s="7" t="s">
        <v>243</v>
      </c>
      <c r="F135" s="7">
        <v>3100170</v>
      </c>
      <c r="G135" s="17" t="s">
        <v>244</v>
      </c>
      <c r="H135" s="15">
        <v>1422541.94</v>
      </c>
      <c r="I135" s="15">
        <v>1190668.08</v>
      </c>
      <c r="J135" s="15">
        <v>123900.78</v>
      </c>
      <c r="K135" s="15">
        <v>107973.08</v>
      </c>
      <c r="L135" s="15">
        <v>0</v>
      </c>
      <c r="M135" s="15">
        <v>0</v>
      </c>
      <c r="N135" s="16">
        <f t="shared" si="0"/>
        <v>1422541.9400000002</v>
      </c>
      <c r="O135" s="16">
        <f t="shared" si="1"/>
        <v>0</v>
      </c>
      <c r="P135" s="15">
        <v>0</v>
      </c>
      <c r="Q135" s="5"/>
    </row>
    <row r="136" spans="1:17" x14ac:dyDescent="0.25">
      <c r="A136" s="7" t="s">
        <v>43</v>
      </c>
      <c r="B136" s="8" t="s">
        <v>245</v>
      </c>
      <c r="C136" s="8" t="s">
        <v>246</v>
      </c>
      <c r="D136" s="12">
        <v>1</v>
      </c>
      <c r="E136" s="7" t="s">
        <v>247</v>
      </c>
      <c r="F136" s="7">
        <v>3100173</v>
      </c>
      <c r="G136" s="17" t="s">
        <v>248</v>
      </c>
      <c r="H136" s="15">
        <v>503184.71</v>
      </c>
      <c r="I136" s="15">
        <v>0</v>
      </c>
      <c r="J136" s="15">
        <v>0</v>
      </c>
      <c r="K136" s="15">
        <v>503184.71</v>
      </c>
      <c r="L136" s="15">
        <v>0</v>
      </c>
      <c r="M136" s="15">
        <v>0</v>
      </c>
      <c r="N136" s="16">
        <f t="shared" si="0"/>
        <v>503184.71</v>
      </c>
      <c r="O136" s="16">
        <f t="shared" si="1"/>
        <v>0</v>
      </c>
      <c r="P136" s="15">
        <v>0</v>
      </c>
      <c r="Q136" s="5"/>
    </row>
    <row r="137" spans="1:17" x14ac:dyDescent="0.25">
      <c r="A137" s="7" t="s">
        <v>1</v>
      </c>
      <c r="B137" s="8">
        <v>0</v>
      </c>
      <c r="C137" s="8">
        <v>0</v>
      </c>
      <c r="D137" s="12" t="s">
        <v>28</v>
      </c>
      <c r="E137" s="7" t="s">
        <v>1</v>
      </c>
      <c r="F137" s="10" t="s">
        <v>249</v>
      </c>
      <c r="G137" s="18" t="s">
        <v>250</v>
      </c>
      <c r="H137" s="16">
        <f t="shared" ref="H137:M137" si="2">H133+H134+H135+H136</f>
        <v>2042090.0899999999</v>
      </c>
      <c r="I137" s="16">
        <f t="shared" si="2"/>
        <v>1307031.52</v>
      </c>
      <c r="J137" s="16">
        <f t="shared" si="2"/>
        <v>123900.78</v>
      </c>
      <c r="K137" s="16">
        <f t="shared" si="2"/>
        <v>611157.79</v>
      </c>
      <c r="L137" s="16">
        <f t="shared" si="2"/>
        <v>0</v>
      </c>
      <c r="M137" s="16">
        <f t="shared" si="2"/>
        <v>0</v>
      </c>
      <c r="N137" s="16">
        <f t="shared" si="0"/>
        <v>2042090.09</v>
      </c>
      <c r="O137" s="16">
        <f t="shared" si="1"/>
        <v>0</v>
      </c>
      <c r="P137" s="16">
        <f>P133+P134+P135+P136</f>
        <v>0</v>
      </c>
      <c r="Q137" s="6"/>
    </row>
    <row r="138" spans="1:17" x14ac:dyDescent="0.25">
      <c r="A138" s="7" t="s">
        <v>1</v>
      </c>
      <c r="B138" s="8" t="s">
        <v>23</v>
      </c>
      <c r="C138" s="8" t="s">
        <v>24</v>
      </c>
      <c r="D138" s="12">
        <v>1</v>
      </c>
      <c r="E138" s="7" t="s">
        <v>1</v>
      </c>
      <c r="F138" s="7">
        <v>4550159</v>
      </c>
      <c r="G138" s="17" t="s">
        <v>251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5"/>
    </row>
    <row r="139" spans="1:17" x14ac:dyDescent="0.25">
      <c r="A139" s="7" t="s">
        <v>1</v>
      </c>
      <c r="B139" s="8" t="s">
        <v>252</v>
      </c>
      <c r="C139" s="8" t="s">
        <v>40</v>
      </c>
      <c r="D139" s="12">
        <v>1</v>
      </c>
      <c r="E139" s="7" t="s">
        <v>253</v>
      </c>
      <c r="F139" s="7">
        <v>3100166</v>
      </c>
      <c r="G139" s="17" t="s">
        <v>254</v>
      </c>
      <c r="H139" s="15">
        <v>1155000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5"/>
    </row>
    <row r="140" spans="1:17" x14ac:dyDescent="0.25">
      <c r="A140" s="7" t="s">
        <v>1</v>
      </c>
      <c r="B140" s="8" t="s">
        <v>23</v>
      </c>
      <c r="C140" s="8" t="s">
        <v>24</v>
      </c>
      <c r="D140" s="12">
        <v>1</v>
      </c>
      <c r="E140" s="7" t="s">
        <v>1</v>
      </c>
      <c r="F140" s="7">
        <v>3101558</v>
      </c>
      <c r="G140" s="17" t="s">
        <v>255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5"/>
    </row>
    <row r="141" spans="1:17" x14ac:dyDescent="0.25">
      <c r="A141" s="7" t="s">
        <v>1</v>
      </c>
      <c r="B141" s="8">
        <v>0</v>
      </c>
      <c r="C141" s="8">
        <v>0</v>
      </c>
      <c r="D141" s="12" t="s">
        <v>28</v>
      </c>
      <c r="E141" s="7" t="s">
        <v>1</v>
      </c>
      <c r="F141" s="10" t="s">
        <v>256</v>
      </c>
      <c r="G141" s="18" t="s">
        <v>30</v>
      </c>
      <c r="H141" s="16">
        <f>H138+H139+H140</f>
        <v>1155000</v>
      </c>
      <c r="I141" s="15">
        <v>0</v>
      </c>
      <c r="J141" s="15">
        <v>1155000</v>
      </c>
      <c r="K141" s="15">
        <v>0</v>
      </c>
      <c r="L141" s="15">
        <v>0</v>
      </c>
      <c r="M141" s="15">
        <v>0</v>
      </c>
      <c r="N141" s="16">
        <f>I141+J141+K141+L141+M141</f>
        <v>1155000</v>
      </c>
      <c r="O141" s="16">
        <f>H141-N141</f>
        <v>0</v>
      </c>
      <c r="P141" s="15">
        <v>0</v>
      </c>
      <c r="Q141" s="5"/>
    </row>
    <row r="142" spans="1:17" x14ac:dyDescent="0.25">
      <c r="A142" s="7" t="s">
        <v>1</v>
      </c>
      <c r="B142" s="8" t="s">
        <v>20</v>
      </c>
      <c r="C142" s="8" t="s">
        <v>21</v>
      </c>
      <c r="D142" s="12">
        <v>1</v>
      </c>
      <c r="E142" s="7" t="s">
        <v>1</v>
      </c>
      <c r="F142" s="7">
        <v>3100165</v>
      </c>
      <c r="G142" s="17" t="s">
        <v>257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5"/>
    </row>
    <row r="143" spans="1:17" x14ac:dyDescent="0.25">
      <c r="A143" s="7" t="s">
        <v>1</v>
      </c>
      <c r="B143" s="8" t="s">
        <v>23</v>
      </c>
      <c r="C143" s="8" t="s">
        <v>24</v>
      </c>
      <c r="D143" s="12">
        <v>1</v>
      </c>
      <c r="E143" s="7" t="s">
        <v>1</v>
      </c>
      <c r="F143" s="7">
        <v>3101557</v>
      </c>
      <c r="G143" s="17" t="s">
        <v>258</v>
      </c>
      <c r="H143" s="15">
        <v>1838.41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v>0</v>
      </c>
      <c r="Q143" s="5"/>
    </row>
    <row r="144" spans="1:17" x14ac:dyDescent="0.25">
      <c r="A144" s="7" t="s">
        <v>1</v>
      </c>
      <c r="B144" s="8" t="s">
        <v>23</v>
      </c>
      <c r="C144" s="8" t="s">
        <v>24</v>
      </c>
      <c r="D144" s="12">
        <v>1</v>
      </c>
      <c r="E144" s="7" t="s">
        <v>1</v>
      </c>
      <c r="F144" s="7">
        <v>4550158</v>
      </c>
      <c r="G144" s="17" t="s">
        <v>259</v>
      </c>
      <c r="H144" s="15">
        <v>-1838.41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5"/>
    </row>
    <row r="145" spans="1:17" x14ac:dyDescent="0.25">
      <c r="A145" s="7" t="s">
        <v>1</v>
      </c>
      <c r="B145" s="8">
        <v>0</v>
      </c>
      <c r="C145" s="8">
        <v>0</v>
      </c>
      <c r="D145" s="12" t="s">
        <v>28</v>
      </c>
      <c r="E145" s="7" t="s">
        <v>1</v>
      </c>
      <c r="F145" s="10" t="s">
        <v>260</v>
      </c>
      <c r="G145" s="18" t="s">
        <v>30</v>
      </c>
      <c r="H145" s="16">
        <f>H142+H143+H144</f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6">
        <f>I145+J145+K145+L145+M145</f>
        <v>0</v>
      </c>
      <c r="O145" s="16">
        <f>H145-N145</f>
        <v>0</v>
      </c>
      <c r="P145" s="15">
        <v>0</v>
      </c>
      <c r="Q145" s="5"/>
    </row>
    <row r="146" spans="1:17" ht="22.5" x14ac:dyDescent="0.25">
      <c r="A146" s="7" t="s">
        <v>1</v>
      </c>
      <c r="B146" s="8" t="s">
        <v>39</v>
      </c>
      <c r="C146" s="8" t="s">
        <v>40</v>
      </c>
      <c r="D146" s="12">
        <v>1</v>
      </c>
      <c r="E146" s="7" t="s">
        <v>1</v>
      </c>
      <c r="F146" s="7">
        <v>3100116</v>
      </c>
      <c r="G146" s="17" t="s">
        <v>261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5"/>
    </row>
    <row r="147" spans="1:17" ht="22.5" x14ac:dyDescent="0.25">
      <c r="A147" s="7" t="s">
        <v>1</v>
      </c>
      <c r="B147" s="8" t="s">
        <v>39</v>
      </c>
      <c r="C147" s="8" t="s">
        <v>40</v>
      </c>
      <c r="D147" s="12">
        <v>1</v>
      </c>
      <c r="E147" s="7" t="s">
        <v>1</v>
      </c>
      <c r="F147" s="7">
        <v>3100147</v>
      </c>
      <c r="G147" s="17" t="s">
        <v>262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5"/>
    </row>
    <row r="148" spans="1:17" ht="22.5" x14ac:dyDescent="0.25">
      <c r="A148" s="7" t="s">
        <v>1</v>
      </c>
      <c r="B148" s="8" t="s">
        <v>23</v>
      </c>
      <c r="C148" s="8" t="s">
        <v>24</v>
      </c>
      <c r="D148" s="12">
        <v>1</v>
      </c>
      <c r="E148" s="7" t="s">
        <v>1</v>
      </c>
      <c r="F148" s="7">
        <v>3101516</v>
      </c>
      <c r="G148" s="17" t="s">
        <v>263</v>
      </c>
      <c r="H148" s="15">
        <v>676441.54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5"/>
    </row>
    <row r="149" spans="1:17" ht="22.5" x14ac:dyDescent="0.25">
      <c r="A149" s="7" t="s">
        <v>1</v>
      </c>
      <c r="B149" s="8" t="s">
        <v>23</v>
      </c>
      <c r="C149" s="8" t="s">
        <v>24</v>
      </c>
      <c r="D149" s="12">
        <v>1</v>
      </c>
      <c r="E149" s="7" t="s">
        <v>1</v>
      </c>
      <c r="F149" s="7">
        <v>4550116</v>
      </c>
      <c r="G149" s="17" t="s">
        <v>264</v>
      </c>
      <c r="H149" s="15">
        <v>-676441.54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5"/>
    </row>
    <row r="150" spans="1:17" ht="22.5" x14ac:dyDescent="0.25">
      <c r="A150" s="7" t="s">
        <v>1</v>
      </c>
      <c r="B150" s="8" t="s">
        <v>39</v>
      </c>
      <c r="C150" s="8" t="s">
        <v>40</v>
      </c>
      <c r="D150" s="12">
        <v>1</v>
      </c>
      <c r="E150" s="7" t="s">
        <v>1</v>
      </c>
      <c r="F150" s="7">
        <v>4800116</v>
      </c>
      <c r="G150" s="17" t="s">
        <v>265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5"/>
    </row>
    <row r="151" spans="1:17" x14ac:dyDescent="0.25">
      <c r="A151" s="7" t="s">
        <v>1</v>
      </c>
      <c r="B151" s="8">
        <v>0</v>
      </c>
      <c r="C151" s="8">
        <v>0</v>
      </c>
      <c r="D151" s="12" t="s">
        <v>28</v>
      </c>
      <c r="E151" s="7" t="s">
        <v>1</v>
      </c>
      <c r="F151" s="10" t="s">
        <v>266</v>
      </c>
      <c r="G151" s="18" t="s">
        <v>30</v>
      </c>
      <c r="H151" s="16">
        <f>H146+H147+H148+H149+H150</f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6">
        <f t="shared" ref="N151:N158" si="3">I151+J151+K151+L151+M151</f>
        <v>0</v>
      </c>
      <c r="O151" s="16">
        <f t="shared" ref="O151:O158" si="4">H151-N151</f>
        <v>0</v>
      </c>
      <c r="P151" s="15">
        <v>0</v>
      </c>
      <c r="Q151" s="5"/>
    </row>
    <row r="152" spans="1:17" ht="22.5" x14ac:dyDescent="0.25">
      <c r="A152" s="7" t="s">
        <v>1</v>
      </c>
      <c r="B152" s="8" t="s">
        <v>252</v>
      </c>
      <c r="C152" s="8" t="s">
        <v>40</v>
      </c>
      <c r="D152" s="12">
        <v>1</v>
      </c>
      <c r="E152" s="7" t="s">
        <v>267</v>
      </c>
      <c r="F152" s="7">
        <v>3100142</v>
      </c>
      <c r="G152" s="17" t="s">
        <v>268</v>
      </c>
      <c r="H152" s="15">
        <v>215000</v>
      </c>
      <c r="I152" s="15">
        <v>197844.33</v>
      </c>
      <c r="J152" s="15">
        <v>17155.669999999998</v>
      </c>
      <c r="K152" s="15">
        <v>0</v>
      </c>
      <c r="L152" s="15">
        <v>0</v>
      </c>
      <c r="M152" s="15">
        <v>0</v>
      </c>
      <c r="N152" s="16">
        <f t="shared" si="3"/>
        <v>215000</v>
      </c>
      <c r="O152" s="16">
        <f t="shared" si="4"/>
        <v>0</v>
      </c>
      <c r="P152" s="15">
        <v>0</v>
      </c>
      <c r="Q152" s="5"/>
    </row>
    <row r="153" spans="1:17" x14ac:dyDescent="0.25">
      <c r="A153" s="7" t="s">
        <v>1</v>
      </c>
      <c r="B153" s="8" t="s">
        <v>23</v>
      </c>
      <c r="C153" s="8" t="s">
        <v>24</v>
      </c>
      <c r="D153" s="12">
        <v>1</v>
      </c>
      <c r="E153" s="7" t="s">
        <v>1</v>
      </c>
      <c r="F153" s="7">
        <v>3101539</v>
      </c>
      <c r="G153" s="17" t="s">
        <v>269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6">
        <f t="shared" si="3"/>
        <v>0</v>
      </c>
      <c r="O153" s="16">
        <f t="shared" si="4"/>
        <v>0</v>
      </c>
      <c r="P153" s="15">
        <v>0</v>
      </c>
      <c r="Q153" s="5"/>
    </row>
    <row r="154" spans="1:17" x14ac:dyDescent="0.25">
      <c r="A154" s="7" t="s">
        <v>1</v>
      </c>
      <c r="B154" s="8" t="s">
        <v>23</v>
      </c>
      <c r="C154" s="8" t="s">
        <v>24</v>
      </c>
      <c r="D154" s="12">
        <v>1</v>
      </c>
      <c r="E154" s="7" t="s">
        <v>270</v>
      </c>
      <c r="F154" s="7">
        <v>3101579</v>
      </c>
      <c r="G154" s="17" t="s">
        <v>271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6">
        <f t="shared" si="3"/>
        <v>0</v>
      </c>
      <c r="O154" s="16">
        <f t="shared" si="4"/>
        <v>0</v>
      </c>
      <c r="P154" s="15">
        <v>0</v>
      </c>
      <c r="Q154" s="5"/>
    </row>
    <row r="155" spans="1:17" x14ac:dyDescent="0.25">
      <c r="A155" s="7" t="s">
        <v>1</v>
      </c>
      <c r="B155" s="8" t="s">
        <v>23</v>
      </c>
      <c r="C155" s="8" t="s">
        <v>24</v>
      </c>
      <c r="D155" s="12">
        <v>1</v>
      </c>
      <c r="E155" s="7" t="s">
        <v>1</v>
      </c>
      <c r="F155" s="7">
        <v>4550142</v>
      </c>
      <c r="G155" s="17" t="s">
        <v>269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6">
        <f t="shared" si="3"/>
        <v>0</v>
      </c>
      <c r="O155" s="16">
        <f t="shared" si="4"/>
        <v>0</v>
      </c>
      <c r="P155" s="15">
        <v>0</v>
      </c>
      <c r="Q155" s="5"/>
    </row>
    <row r="156" spans="1:17" x14ac:dyDescent="0.25">
      <c r="A156" s="7" t="s">
        <v>1</v>
      </c>
      <c r="B156" s="8" t="s">
        <v>23</v>
      </c>
      <c r="C156" s="8" t="s">
        <v>24</v>
      </c>
      <c r="D156" s="12">
        <v>1</v>
      </c>
      <c r="E156" s="7" t="s">
        <v>272</v>
      </c>
      <c r="F156" s="7">
        <v>4550172</v>
      </c>
      <c r="G156" s="17" t="s">
        <v>273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6">
        <f t="shared" si="3"/>
        <v>0</v>
      </c>
      <c r="O156" s="16">
        <f t="shared" si="4"/>
        <v>0</v>
      </c>
      <c r="P156" s="15">
        <v>0</v>
      </c>
      <c r="Q156" s="5"/>
    </row>
    <row r="157" spans="1:17" x14ac:dyDescent="0.25">
      <c r="A157" s="7" t="s">
        <v>1</v>
      </c>
      <c r="B157" s="8" t="s">
        <v>252</v>
      </c>
      <c r="C157" s="8" t="s">
        <v>40</v>
      </c>
      <c r="D157" s="12">
        <v>1</v>
      </c>
      <c r="E157" s="7" t="s">
        <v>1</v>
      </c>
      <c r="F157" s="7">
        <v>4800123</v>
      </c>
      <c r="G157" s="17" t="s">
        <v>274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6">
        <f t="shared" si="3"/>
        <v>0</v>
      </c>
      <c r="O157" s="16">
        <f t="shared" si="4"/>
        <v>0</v>
      </c>
      <c r="P157" s="15">
        <v>0</v>
      </c>
      <c r="Q157" s="5"/>
    </row>
    <row r="158" spans="1:17" x14ac:dyDescent="0.25">
      <c r="A158" s="7" t="s">
        <v>1</v>
      </c>
      <c r="B158" s="8">
        <v>0</v>
      </c>
      <c r="C158" s="8">
        <v>0</v>
      </c>
      <c r="D158" s="12" t="s">
        <v>28</v>
      </c>
      <c r="E158" s="7" t="s">
        <v>1</v>
      </c>
      <c r="F158" s="10" t="s">
        <v>275</v>
      </c>
      <c r="G158" s="18" t="s">
        <v>276</v>
      </c>
      <c r="H158" s="16">
        <f t="shared" ref="H158:M158" si="5">H152+H153+H154+H155+H156+H157</f>
        <v>215000</v>
      </c>
      <c r="I158" s="16">
        <f t="shared" si="5"/>
        <v>197844.33</v>
      </c>
      <c r="J158" s="16">
        <f t="shared" si="5"/>
        <v>17155.669999999998</v>
      </c>
      <c r="K158" s="16">
        <f t="shared" si="5"/>
        <v>0</v>
      </c>
      <c r="L158" s="16">
        <f t="shared" si="5"/>
        <v>0</v>
      </c>
      <c r="M158" s="16">
        <f t="shared" si="5"/>
        <v>0</v>
      </c>
      <c r="N158" s="16">
        <f t="shared" si="3"/>
        <v>215000</v>
      </c>
      <c r="O158" s="16">
        <f t="shared" si="4"/>
        <v>0</v>
      </c>
      <c r="P158" s="16">
        <f>P152+P153+P154+P155+P156+P157</f>
        <v>0</v>
      </c>
      <c r="Q158" s="6"/>
    </row>
    <row r="159" spans="1:17" x14ac:dyDescent="0.25">
      <c r="A159" s="7" t="s">
        <v>1</v>
      </c>
      <c r="B159" s="8" t="s">
        <v>39</v>
      </c>
      <c r="C159" s="8" t="s">
        <v>40</v>
      </c>
      <c r="D159" s="12">
        <v>1</v>
      </c>
      <c r="E159" s="7" t="s">
        <v>1</v>
      </c>
      <c r="F159" s="7">
        <v>3100117</v>
      </c>
      <c r="G159" s="17" t="s">
        <v>277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5"/>
    </row>
    <row r="160" spans="1:17" x14ac:dyDescent="0.25">
      <c r="A160" s="7" t="s">
        <v>1</v>
      </c>
      <c r="B160" s="8" t="s">
        <v>23</v>
      </c>
      <c r="C160" s="8" t="s">
        <v>24</v>
      </c>
      <c r="D160" s="12">
        <v>1</v>
      </c>
      <c r="E160" s="7" t="s">
        <v>1</v>
      </c>
      <c r="F160" s="7">
        <v>3101517</v>
      </c>
      <c r="G160" s="17" t="s">
        <v>278</v>
      </c>
      <c r="H160" s="15">
        <v>528859.35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5"/>
    </row>
    <row r="161" spans="1:17" x14ac:dyDescent="0.25">
      <c r="A161" s="7" t="s">
        <v>1</v>
      </c>
      <c r="B161" s="8" t="s">
        <v>23</v>
      </c>
      <c r="C161" s="8" t="s">
        <v>24</v>
      </c>
      <c r="D161" s="12">
        <v>1</v>
      </c>
      <c r="E161" s="7" t="s">
        <v>1</v>
      </c>
      <c r="F161" s="7">
        <v>4550117</v>
      </c>
      <c r="G161" s="17" t="s">
        <v>278</v>
      </c>
      <c r="H161" s="15">
        <v>-528859.35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5"/>
    </row>
    <row r="162" spans="1:17" x14ac:dyDescent="0.25">
      <c r="A162" s="7" t="s">
        <v>1</v>
      </c>
      <c r="B162" s="8" t="s">
        <v>39</v>
      </c>
      <c r="C162" s="8" t="s">
        <v>40</v>
      </c>
      <c r="D162" s="12">
        <v>1</v>
      </c>
      <c r="E162" s="7" t="s">
        <v>1</v>
      </c>
      <c r="F162" s="7">
        <v>4800117</v>
      </c>
      <c r="G162" s="17" t="s">
        <v>278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5"/>
    </row>
    <row r="163" spans="1:17" x14ac:dyDescent="0.25">
      <c r="A163" s="7" t="s">
        <v>1</v>
      </c>
      <c r="B163" s="8">
        <v>0</v>
      </c>
      <c r="C163" s="8">
        <v>0</v>
      </c>
      <c r="D163" s="12" t="s">
        <v>28</v>
      </c>
      <c r="E163" s="7" t="s">
        <v>1</v>
      </c>
      <c r="F163" s="10" t="s">
        <v>279</v>
      </c>
      <c r="G163" s="18" t="s">
        <v>30</v>
      </c>
      <c r="H163" s="16">
        <f>H159+H160+H161+H162</f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6">
        <f>I163+J163+K163+L163+M163</f>
        <v>0</v>
      </c>
      <c r="O163" s="16">
        <f>H163-N163</f>
        <v>0</v>
      </c>
      <c r="P163" s="15">
        <v>0</v>
      </c>
      <c r="Q163" s="5"/>
    </row>
    <row r="164" spans="1:17" x14ac:dyDescent="0.25">
      <c r="A164" s="7" t="s">
        <v>1</v>
      </c>
      <c r="B164" s="8" t="s">
        <v>39</v>
      </c>
      <c r="C164" s="8" t="s">
        <v>40</v>
      </c>
      <c r="D164" s="12">
        <v>1</v>
      </c>
      <c r="E164" s="7" t="s">
        <v>1</v>
      </c>
      <c r="F164" s="7">
        <v>3100118</v>
      </c>
      <c r="G164" s="17" t="s">
        <v>280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5"/>
    </row>
    <row r="165" spans="1:17" ht="22.5" x14ac:dyDescent="0.25">
      <c r="A165" s="7" t="s">
        <v>1</v>
      </c>
      <c r="B165" s="8" t="s">
        <v>23</v>
      </c>
      <c r="C165" s="8" t="s">
        <v>24</v>
      </c>
      <c r="D165" s="12">
        <v>1</v>
      </c>
      <c r="E165" s="7" t="s">
        <v>1</v>
      </c>
      <c r="F165" s="7">
        <v>3101518</v>
      </c>
      <c r="G165" s="17" t="s">
        <v>281</v>
      </c>
      <c r="H165" s="15">
        <v>425363.13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5"/>
    </row>
    <row r="166" spans="1:17" ht="22.5" x14ac:dyDescent="0.25">
      <c r="A166" s="7" t="s">
        <v>1</v>
      </c>
      <c r="B166" s="8" t="s">
        <v>23</v>
      </c>
      <c r="C166" s="8" t="s">
        <v>24</v>
      </c>
      <c r="D166" s="12">
        <v>1</v>
      </c>
      <c r="E166" s="7" t="s">
        <v>1</v>
      </c>
      <c r="F166" s="7">
        <v>4550118</v>
      </c>
      <c r="G166" s="17" t="s">
        <v>282</v>
      </c>
      <c r="H166" s="15">
        <v>-425363.13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5"/>
    </row>
    <row r="167" spans="1:17" ht="22.5" x14ac:dyDescent="0.25">
      <c r="A167" s="7" t="s">
        <v>1</v>
      </c>
      <c r="B167" s="8" t="s">
        <v>39</v>
      </c>
      <c r="C167" s="8" t="s">
        <v>40</v>
      </c>
      <c r="D167" s="12">
        <v>1</v>
      </c>
      <c r="E167" s="7" t="s">
        <v>1</v>
      </c>
      <c r="F167" s="7">
        <v>4800118</v>
      </c>
      <c r="G167" s="17" t="s">
        <v>283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15">
        <v>0</v>
      </c>
      <c r="Q167" s="5"/>
    </row>
    <row r="168" spans="1:17" x14ac:dyDescent="0.25">
      <c r="A168" s="7" t="s">
        <v>1</v>
      </c>
      <c r="B168" s="8">
        <v>0</v>
      </c>
      <c r="C168" s="8">
        <v>0</v>
      </c>
      <c r="D168" s="12" t="s">
        <v>28</v>
      </c>
      <c r="E168" s="7" t="s">
        <v>1</v>
      </c>
      <c r="F168" s="10" t="s">
        <v>284</v>
      </c>
      <c r="G168" s="18" t="s">
        <v>30</v>
      </c>
      <c r="H168" s="16">
        <f>H164+H165+H166+H167</f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6">
        <f>I168+J168+K168+L168+M168</f>
        <v>0</v>
      </c>
      <c r="O168" s="16">
        <f>H168-N168</f>
        <v>0</v>
      </c>
      <c r="P168" s="15">
        <v>0</v>
      </c>
      <c r="Q168" s="5"/>
    </row>
    <row r="169" spans="1:17" ht="22.5" x14ac:dyDescent="0.25">
      <c r="A169" s="7" t="s">
        <v>1</v>
      </c>
      <c r="B169" s="8" t="s">
        <v>39</v>
      </c>
      <c r="C169" s="8" t="s">
        <v>40</v>
      </c>
      <c r="D169" s="12">
        <v>1</v>
      </c>
      <c r="E169" s="7" t="s">
        <v>285</v>
      </c>
      <c r="F169" s="7">
        <v>3100139</v>
      </c>
      <c r="G169" s="17" t="s">
        <v>286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5"/>
    </row>
    <row r="170" spans="1:17" x14ac:dyDescent="0.25">
      <c r="A170" s="7" t="s">
        <v>1</v>
      </c>
      <c r="B170" s="8" t="s">
        <v>23</v>
      </c>
      <c r="C170" s="8" t="s">
        <v>24</v>
      </c>
      <c r="D170" s="12">
        <v>1</v>
      </c>
      <c r="E170" s="7" t="s">
        <v>1</v>
      </c>
      <c r="F170" s="7">
        <v>3101520</v>
      </c>
      <c r="G170" s="17" t="s">
        <v>287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5"/>
    </row>
    <row r="171" spans="1:17" ht="22.5" x14ac:dyDescent="0.25">
      <c r="A171" s="7" t="s">
        <v>1</v>
      </c>
      <c r="B171" s="8" t="s">
        <v>23</v>
      </c>
      <c r="C171" s="8" t="s">
        <v>24</v>
      </c>
      <c r="D171" s="12">
        <v>1</v>
      </c>
      <c r="E171" s="7" t="s">
        <v>288</v>
      </c>
      <c r="F171" s="7">
        <v>3101582</v>
      </c>
      <c r="G171" s="17" t="s">
        <v>289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5"/>
    </row>
    <row r="172" spans="1:17" x14ac:dyDescent="0.25">
      <c r="A172" s="7" t="s">
        <v>1</v>
      </c>
      <c r="B172" s="8" t="s">
        <v>23</v>
      </c>
      <c r="C172" s="8" t="s">
        <v>24</v>
      </c>
      <c r="D172" s="12">
        <v>1</v>
      </c>
      <c r="E172" s="7" t="s">
        <v>290</v>
      </c>
      <c r="F172" s="7">
        <v>4550193</v>
      </c>
      <c r="G172" s="17" t="s">
        <v>291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5"/>
    </row>
    <row r="173" spans="1:17" x14ac:dyDescent="0.25">
      <c r="A173" s="7" t="s">
        <v>1</v>
      </c>
      <c r="B173" s="8" t="s">
        <v>23</v>
      </c>
      <c r="C173" s="8" t="s">
        <v>24</v>
      </c>
      <c r="D173" s="12">
        <v>1</v>
      </c>
      <c r="E173" s="7" t="s">
        <v>1</v>
      </c>
      <c r="F173" s="7">
        <v>4550120</v>
      </c>
      <c r="G173" s="17" t="s">
        <v>287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5"/>
    </row>
    <row r="174" spans="1:17" x14ac:dyDescent="0.25">
      <c r="A174" s="7" t="s">
        <v>1</v>
      </c>
      <c r="B174" s="8" t="s">
        <v>39</v>
      </c>
      <c r="C174" s="8" t="s">
        <v>40</v>
      </c>
      <c r="D174" s="12">
        <v>1</v>
      </c>
      <c r="E174" s="7" t="s">
        <v>1</v>
      </c>
      <c r="F174" s="7">
        <v>4800120</v>
      </c>
      <c r="G174" s="17" t="s">
        <v>287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15">
        <v>0</v>
      </c>
      <c r="Q174" s="5"/>
    </row>
    <row r="175" spans="1:17" x14ac:dyDescent="0.25">
      <c r="A175" s="7" t="s">
        <v>1</v>
      </c>
      <c r="B175" s="8">
        <v>0</v>
      </c>
      <c r="C175" s="8">
        <v>0</v>
      </c>
      <c r="D175" s="12" t="s">
        <v>28</v>
      </c>
      <c r="E175" s="7" t="s">
        <v>1</v>
      </c>
      <c r="F175" s="10" t="s">
        <v>292</v>
      </c>
      <c r="G175" s="18" t="s">
        <v>30</v>
      </c>
      <c r="H175" s="16">
        <f>H169+H170+H171+H172+H173+H174</f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6">
        <f t="shared" ref="N175:N180" si="6">I175+J175+K175+L175+M175</f>
        <v>0</v>
      </c>
      <c r="O175" s="16">
        <f t="shared" ref="O175:O180" si="7">H175-N175</f>
        <v>0</v>
      </c>
      <c r="P175" s="15">
        <v>0</v>
      </c>
      <c r="Q175" s="5"/>
    </row>
    <row r="176" spans="1:17" ht="43.5" x14ac:dyDescent="0.25">
      <c r="A176" s="7" t="s">
        <v>43</v>
      </c>
      <c r="B176" s="8" t="s">
        <v>293</v>
      </c>
      <c r="C176" s="8" t="s">
        <v>294</v>
      </c>
      <c r="D176" s="12">
        <v>1</v>
      </c>
      <c r="E176" s="7" t="s">
        <v>295</v>
      </c>
      <c r="F176" s="7">
        <v>3100148</v>
      </c>
      <c r="G176" s="17" t="s">
        <v>296</v>
      </c>
      <c r="H176" s="15">
        <v>4932752.76</v>
      </c>
      <c r="I176" s="15">
        <v>0</v>
      </c>
      <c r="J176" s="15">
        <v>4883128.0599999996</v>
      </c>
      <c r="K176" s="15">
        <v>49624.7</v>
      </c>
      <c r="L176" s="15">
        <v>0</v>
      </c>
      <c r="M176" s="15">
        <v>0</v>
      </c>
      <c r="N176" s="16">
        <f t="shared" si="6"/>
        <v>4932752.76</v>
      </c>
      <c r="O176" s="16">
        <f t="shared" si="7"/>
        <v>0</v>
      </c>
      <c r="P176" s="15">
        <v>0</v>
      </c>
      <c r="Q176" s="5"/>
    </row>
    <row r="177" spans="1:17" ht="22.5" x14ac:dyDescent="0.25">
      <c r="A177" s="7" t="s">
        <v>1</v>
      </c>
      <c r="B177" s="8" t="s">
        <v>23</v>
      </c>
      <c r="C177" s="8" t="s">
        <v>24</v>
      </c>
      <c r="D177" s="12">
        <v>1</v>
      </c>
      <c r="E177" s="7" t="s">
        <v>297</v>
      </c>
      <c r="F177" s="7">
        <v>3101591</v>
      </c>
      <c r="G177" s="17" t="s">
        <v>298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6">
        <f t="shared" si="6"/>
        <v>0</v>
      </c>
      <c r="O177" s="16">
        <f t="shared" si="7"/>
        <v>0</v>
      </c>
      <c r="P177" s="15">
        <v>0</v>
      </c>
      <c r="Q177" s="5"/>
    </row>
    <row r="178" spans="1:17" ht="22.5" x14ac:dyDescent="0.25">
      <c r="A178" s="7" t="s">
        <v>1</v>
      </c>
      <c r="B178" s="8" t="s">
        <v>23</v>
      </c>
      <c r="C178" s="8" t="s">
        <v>24</v>
      </c>
      <c r="D178" s="12">
        <v>1</v>
      </c>
      <c r="E178" s="7" t="s">
        <v>299</v>
      </c>
      <c r="F178" s="7">
        <v>4550189</v>
      </c>
      <c r="G178" s="17" t="s">
        <v>300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6">
        <f t="shared" si="6"/>
        <v>0</v>
      </c>
      <c r="O178" s="16">
        <f t="shared" si="7"/>
        <v>0</v>
      </c>
      <c r="P178" s="15">
        <v>0</v>
      </c>
      <c r="Q178" s="5"/>
    </row>
    <row r="179" spans="1:17" x14ac:dyDescent="0.25">
      <c r="A179" s="7" t="s">
        <v>43</v>
      </c>
      <c r="B179" s="8" t="s">
        <v>54</v>
      </c>
      <c r="C179" s="8" t="s">
        <v>301</v>
      </c>
      <c r="D179" s="12">
        <v>1</v>
      </c>
      <c r="E179" s="7" t="s">
        <v>302</v>
      </c>
      <c r="F179" s="7">
        <v>3100144</v>
      </c>
      <c r="G179" s="17" t="s">
        <v>303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6">
        <f t="shared" si="6"/>
        <v>0</v>
      </c>
      <c r="O179" s="16">
        <f t="shared" si="7"/>
        <v>0</v>
      </c>
      <c r="P179" s="15">
        <v>0</v>
      </c>
      <c r="Q179" s="5"/>
    </row>
    <row r="180" spans="1:17" x14ac:dyDescent="0.25">
      <c r="A180" s="7" t="s">
        <v>1</v>
      </c>
      <c r="B180" s="8">
        <v>0</v>
      </c>
      <c r="C180" s="8">
        <v>0</v>
      </c>
      <c r="D180" s="12" t="s">
        <v>28</v>
      </c>
      <c r="E180" s="7" t="s">
        <v>1</v>
      </c>
      <c r="F180" s="10" t="s">
        <v>304</v>
      </c>
      <c r="G180" s="18" t="s">
        <v>30</v>
      </c>
      <c r="H180" s="16">
        <f t="shared" ref="H180:M180" si="8">H176+H177+H178+H179</f>
        <v>4932752.76</v>
      </c>
      <c r="I180" s="16">
        <f t="shared" si="8"/>
        <v>0</v>
      </c>
      <c r="J180" s="16">
        <f t="shared" si="8"/>
        <v>4883128.0599999996</v>
      </c>
      <c r="K180" s="16">
        <f t="shared" si="8"/>
        <v>49624.7</v>
      </c>
      <c r="L180" s="16">
        <f t="shared" si="8"/>
        <v>0</v>
      </c>
      <c r="M180" s="16">
        <f t="shared" si="8"/>
        <v>0</v>
      </c>
      <c r="N180" s="16">
        <f t="shared" si="6"/>
        <v>4932752.76</v>
      </c>
      <c r="O180" s="16">
        <f t="shared" si="7"/>
        <v>0</v>
      </c>
      <c r="P180" s="16">
        <f>P176+P177+P178+P179</f>
        <v>0</v>
      </c>
      <c r="Q180" s="6"/>
    </row>
    <row r="181" spans="1:17" x14ac:dyDescent="0.25">
      <c r="A181" s="7" t="s">
        <v>43</v>
      </c>
      <c r="B181" s="8" t="s">
        <v>54</v>
      </c>
      <c r="C181" s="8" t="s">
        <v>301</v>
      </c>
      <c r="D181" s="12">
        <v>1</v>
      </c>
      <c r="E181" s="7" t="s">
        <v>305</v>
      </c>
      <c r="F181" s="7">
        <v>3100175</v>
      </c>
      <c r="G181" s="17" t="s">
        <v>306</v>
      </c>
      <c r="H181" s="16">
        <v>38373.440000000002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5">
        <v>0</v>
      </c>
      <c r="Q181" s="5"/>
    </row>
    <row r="182" spans="1:17" ht="22.5" x14ac:dyDescent="0.25">
      <c r="A182" s="7" t="s">
        <v>1</v>
      </c>
      <c r="B182" s="8" t="s">
        <v>105</v>
      </c>
      <c r="C182" s="8" t="s">
        <v>113</v>
      </c>
      <c r="D182" s="12">
        <v>1</v>
      </c>
      <c r="E182" s="7" t="s">
        <v>307</v>
      </c>
      <c r="F182" s="7">
        <v>3101561</v>
      </c>
      <c r="G182" s="17" t="s">
        <v>308</v>
      </c>
      <c r="H182" s="16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15">
        <v>0</v>
      </c>
      <c r="Q182" s="5"/>
    </row>
    <row r="183" spans="1:17" ht="22.5" x14ac:dyDescent="0.25">
      <c r="A183" s="7" t="s">
        <v>1</v>
      </c>
      <c r="B183" s="8" t="s">
        <v>105</v>
      </c>
      <c r="C183" s="8" t="s">
        <v>113</v>
      </c>
      <c r="D183" s="12">
        <v>1</v>
      </c>
      <c r="E183" s="7" t="s">
        <v>309</v>
      </c>
      <c r="F183" s="7">
        <v>3101599</v>
      </c>
      <c r="G183" s="17" t="s">
        <v>310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5">
        <v>0</v>
      </c>
      <c r="Q183" s="5"/>
    </row>
    <row r="184" spans="1:17" ht="22.5" x14ac:dyDescent="0.25">
      <c r="A184" s="7" t="s">
        <v>1</v>
      </c>
      <c r="B184" s="8" t="s">
        <v>105</v>
      </c>
      <c r="C184" s="8" t="s">
        <v>113</v>
      </c>
      <c r="D184" s="12">
        <v>1</v>
      </c>
      <c r="E184" s="7" t="s">
        <v>311</v>
      </c>
      <c r="F184" s="7">
        <v>4550197</v>
      </c>
      <c r="G184" s="17" t="s">
        <v>312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15">
        <v>0</v>
      </c>
      <c r="Q184" s="5"/>
    </row>
    <row r="185" spans="1:17" ht="33" x14ac:dyDescent="0.25">
      <c r="A185" s="7" t="s">
        <v>1</v>
      </c>
      <c r="B185" s="8" t="s">
        <v>105</v>
      </c>
      <c r="C185" s="8" t="s">
        <v>113</v>
      </c>
      <c r="D185" s="12">
        <v>1</v>
      </c>
      <c r="E185" s="7" t="s">
        <v>313</v>
      </c>
      <c r="F185" s="7">
        <v>4550163</v>
      </c>
      <c r="G185" s="17" t="s">
        <v>314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5">
        <v>0</v>
      </c>
      <c r="Q185" s="5"/>
    </row>
    <row r="186" spans="1:17" x14ac:dyDescent="0.25">
      <c r="A186" s="7" t="s">
        <v>1</v>
      </c>
      <c r="B186" s="8">
        <v>0</v>
      </c>
      <c r="C186" s="8">
        <v>0</v>
      </c>
      <c r="D186" s="12" t="s">
        <v>28</v>
      </c>
      <c r="E186" s="7" t="s">
        <v>1</v>
      </c>
      <c r="F186" s="10" t="s">
        <v>315</v>
      </c>
      <c r="G186" s="18" t="s">
        <v>30</v>
      </c>
      <c r="H186" s="16">
        <f>H181+H182+H183+H184+H185</f>
        <v>38373.440000000002</v>
      </c>
      <c r="I186" s="15">
        <v>32118.69</v>
      </c>
      <c r="J186" s="15">
        <v>3342.2</v>
      </c>
      <c r="K186" s="15">
        <v>2912.55</v>
      </c>
      <c r="L186" s="15">
        <v>0</v>
      </c>
      <c r="M186" s="15">
        <v>0</v>
      </c>
      <c r="N186" s="16">
        <f>I186+J186+K186+L186+M186</f>
        <v>38373.440000000002</v>
      </c>
      <c r="O186" s="16">
        <f>H186-N186</f>
        <v>0</v>
      </c>
      <c r="P186" s="15">
        <v>0</v>
      </c>
      <c r="Q186" s="5"/>
    </row>
    <row r="187" spans="1:17" x14ac:dyDescent="0.25">
      <c r="A187" s="7" t="s">
        <v>1</v>
      </c>
      <c r="B187" s="8">
        <v>0</v>
      </c>
      <c r="C187" s="8">
        <v>0</v>
      </c>
      <c r="D187" s="12" t="s">
        <v>28</v>
      </c>
      <c r="E187" s="7" t="s">
        <v>1</v>
      </c>
      <c r="F187" s="7" t="s">
        <v>316</v>
      </c>
      <c r="G187" s="17" t="s">
        <v>317</v>
      </c>
      <c r="H187" s="15">
        <f t="shared" ref="H187:P187" si="9">H11+H16+H21+H26+H31+H35+H40+H45+H52+H57+H61+H65+H69+H76+H79+H86+H91+H94+H101+H108+H117+H126+H132+H137+H141+H145+H151+H158+H163+H168+H175+H180+H186</f>
        <v>28168285.080000002</v>
      </c>
      <c r="I187" s="15">
        <f t="shared" si="9"/>
        <v>16987336.489999998</v>
      </c>
      <c r="J187" s="15">
        <f t="shared" si="9"/>
        <v>9013294.4299999997</v>
      </c>
      <c r="K187" s="15">
        <f t="shared" si="9"/>
        <v>1731904.56</v>
      </c>
      <c r="L187" s="15">
        <f t="shared" si="9"/>
        <v>435662.21</v>
      </c>
      <c r="M187" s="15">
        <f t="shared" si="9"/>
        <v>87.39</v>
      </c>
      <c r="N187" s="15">
        <f t="shared" si="9"/>
        <v>28168285.080000002</v>
      </c>
      <c r="O187" s="15">
        <f t="shared" si="9"/>
        <v>0</v>
      </c>
      <c r="P187" s="15">
        <f t="shared" si="9"/>
        <v>0</v>
      </c>
      <c r="Q187" s="5"/>
    </row>
    <row r="190" spans="1:17" x14ac:dyDescent="0.25">
      <c r="A190" s="7" t="s">
        <v>1</v>
      </c>
      <c r="B190" s="12" t="s">
        <v>31</v>
      </c>
      <c r="C190" s="7" t="s">
        <v>32</v>
      </c>
      <c r="D190" s="13">
        <v>1</v>
      </c>
      <c r="E190" s="7" t="s">
        <v>318</v>
      </c>
      <c r="F190" s="14">
        <v>3100183</v>
      </c>
      <c r="G190" s="12" t="s">
        <v>319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15">
        <v>0</v>
      </c>
      <c r="Q190" s="13">
        <v>28168285.079999998</v>
      </c>
    </row>
    <row r="191" spans="1:17" x14ac:dyDescent="0.25">
      <c r="A191" s="7" t="s">
        <v>1</v>
      </c>
      <c r="B191" s="12" t="s">
        <v>35</v>
      </c>
      <c r="C191" s="7" t="s">
        <v>36</v>
      </c>
      <c r="D191" s="13">
        <v>1</v>
      </c>
      <c r="E191" s="7" t="s">
        <v>320</v>
      </c>
      <c r="F191" s="14">
        <v>4550176</v>
      </c>
      <c r="G191" s="12" t="s">
        <v>321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5">
        <v>0</v>
      </c>
      <c r="Q191" s="13">
        <v>16987336.489999998</v>
      </c>
    </row>
    <row r="192" spans="1:17" x14ac:dyDescent="0.25">
      <c r="A192" s="7" t="s">
        <v>1</v>
      </c>
      <c r="B192" s="12" t="s">
        <v>35</v>
      </c>
      <c r="C192" s="7" t="s">
        <v>36</v>
      </c>
      <c r="D192" s="13">
        <v>1</v>
      </c>
      <c r="E192" s="7" t="s">
        <v>322</v>
      </c>
      <c r="F192" s="14">
        <v>3101584</v>
      </c>
      <c r="G192" s="12" t="s">
        <v>323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15">
        <v>0</v>
      </c>
      <c r="Q192" s="13">
        <v>9013294.4299999997</v>
      </c>
    </row>
    <row r="193" spans="1:17" x14ac:dyDescent="0.25">
      <c r="A193" s="7" t="s">
        <v>1</v>
      </c>
      <c r="B193" s="12" t="s">
        <v>28</v>
      </c>
      <c r="C193" s="7" t="s">
        <v>1</v>
      </c>
      <c r="D193" s="12" t="s">
        <v>28</v>
      </c>
      <c r="E193" s="7" t="s">
        <v>1</v>
      </c>
      <c r="F193" s="10" t="s">
        <v>324</v>
      </c>
      <c r="G193" s="11" t="s">
        <v>30</v>
      </c>
      <c r="H193" s="16">
        <f>H190+H191+H192</f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6">
        <f>I193+J193+K193+L193+M193</f>
        <v>0</v>
      </c>
      <c r="O193" s="16">
        <f>H193-N193</f>
        <v>0</v>
      </c>
      <c r="P193" s="15">
        <v>0</v>
      </c>
      <c r="Q193" s="13">
        <v>1731904.56</v>
      </c>
    </row>
    <row r="194" spans="1:17" x14ac:dyDescent="0.25">
      <c r="A194" s="7" t="s">
        <v>1</v>
      </c>
      <c r="B194" s="12" t="s">
        <v>68</v>
      </c>
      <c r="C194" s="7" t="s">
        <v>69</v>
      </c>
      <c r="D194" s="13">
        <v>1</v>
      </c>
      <c r="E194" s="7" t="s">
        <v>325</v>
      </c>
      <c r="F194" s="14">
        <v>3100197</v>
      </c>
      <c r="G194" s="12" t="s">
        <v>326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15">
        <v>0</v>
      </c>
      <c r="Q194" s="13">
        <v>435662.21</v>
      </c>
    </row>
    <row r="195" spans="1:17" x14ac:dyDescent="0.25">
      <c r="A195" s="7" t="s">
        <v>1</v>
      </c>
      <c r="B195" s="12" t="s">
        <v>72</v>
      </c>
      <c r="C195" s="7" t="s">
        <v>73</v>
      </c>
      <c r="D195" s="13">
        <v>1</v>
      </c>
      <c r="E195" s="7" t="s">
        <v>327</v>
      </c>
      <c r="F195" s="14">
        <v>3501523</v>
      </c>
      <c r="G195" s="12" t="s">
        <v>328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3">
        <v>87.39</v>
      </c>
    </row>
    <row r="196" spans="1:17" x14ac:dyDescent="0.25">
      <c r="A196" s="7" t="s">
        <v>1</v>
      </c>
      <c r="B196" s="12" t="s">
        <v>72</v>
      </c>
      <c r="C196" s="7" t="s">
        <v>73</v>
      </c>
      <c r="D196" s="13">
        <v>1</v>
      </c>
      <c r="E196" s="7" t="s">
        <v>329</v>
      </c>
      <c r="F196" s="14">
        <v>4550184</v>
      </c>
      <c r="G196" s="12" t="s">
        <v>330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2" t="s">
        <v>28</v>
      </c>
    </row>
    <row r="197" spans="1:17" x14ac:dyDescent="0.25">
      <c r="A197" s="7" t="s">
        <v>1</v>
      </c>
      <c r="B197" s="12" t="s">
        <v>28</v>
      </c>
      <c r="C197" s="7" t="s">
        <v>1</v>
      </c>
      <c r="D197" s="12" t="s">
        <v>28</v>
      </c>
      <c r="E197" s="7" t="s">
        <v>1</v>
      </c>
      <c r="F197" s="10" t="s">
        <v>331</v>
      </c>
      <c r="G197" s="11" t="s">
        <v>30</v>
      </c>
      <c r="H197" s="16">
        <f>H194+H195+H196</f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6">
        <f>I197+J197+K197+L197+M197</f>
        <v>0</v>
      </c>
      <c r="O197" s="16">
        <f>H197-N197</f>
        <v>0</v>
      </c>
      <c r="P197" s="15">
        <v>0</v>
      </c>
      <c r="Q197" s="12" t="s">
        <v>28</v>
      </c>
    </row>
    <row r="198" spans="1:17" x14ac:dyDescent="0.25">
      <c r="A198" s="7" t="s">
        <v>1</v>
      </c>
      <c r="B198" s="12" t="s">
        <v>20</v>
      </c>
      <c r="C198" s="7" t="s">
        <v>21</v>
      </c>
      <c r="D198" s="13">
        <v>1</v>
      </c>
      <c r="E198" s="7" t="s">
        <v>332</v>
      </c>
      <c r="F198" s="14">
        <v>3100127</v>
      </c>
      <c r="G198" s="12" t="s">
        <v>333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15">
        <v>0</v>
      </c>
      <c r="Q198" s="12" t="s">
        <v>1</v>
      </c>
    </row>
    <row r="199" spans="1:17" x14ac:dyDescent="0.25">
      <c r="A199" s="7" t="s">
        <v>1</v>
      </c>
      <c r="B199" s="12" t="s">
        <v>23</v>
      </c>
      <c r="C199" s="7" t="s">
        <v>24</v>
      </c>
      <c r="D199" s="13">
        <v>1</v>
      </c>
      <c r="E199" s="7" t="s">
        <v>334</v>
      </c>
      <c r="F199" s="14">
        <v>3101578</v>
      </c>
      <c r="G199" s="12" t="s">
        <v>335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2" t="s">
        <v>1</v>
      </c>
    </row>
    <row r="200" spans="1:17" x14ac:dyDescent="0.25">
      <c r="A200" s="7" t="s">
        <v>1</v>
      </c>
      <c r="B200" s="12" t="s">
        <v>23</v>
      </c>
      <c r="C200" s="7" t="s">
        <v>24</v>
      </c>
      <c r="D200" s="13">
        <v>1</v>
      </c>
      <c r="E200" s="7" t="s">
        <v>336</v>
      </c>
      <c r="F200" s="14">
        <v>4550171</v>
      </c>
      <c r="G200" s="12" t="s">
        <v>337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15">
        <v>0</v>
      </c>
      <c r="Q200" s="12" t="s">
        <v>1</v>
      </c>
    </row>
    <row r="201" spans="1:17" x14ac:dyDescent="0.25">
      <c r="A201" s="7" t="s">
        <v>1</v>
      </c>
      <c r="B201" s="12" t="s">
        <v>28</v>
      </c>
      <c r="C201" s="7" t="s">
        <v>1</v>
      </c>
      <c r="D201" s="12" t="s">
        <v>28</v>
      </c>
      <c r="E201" s="7" t="s">
        <v>1</v>
      </c>
      <c r="F201" s="10" t="s">
        <v>338</v>
      </c>
      <c r="G201" s="11" t="s">
        <v>30</v>
      </c>
      <c r="H201" s="16">
        <f>H198+H199+H200</f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6">
        <f>I201+J201+K201+L201+M201</f>
        <v>0</v>
      </c>
      <c r="O201" s="16">
        <f>H201-N201</f>
        <v>0</v>
      </c>
      <c r="P201" s="15">
        <v>0</v>
      </c>
      <c r="Q201" s="12" t="s">
        <v>1</v>
      </c>
    </row>
    <row r="202" spans="1:17" x14ac:dyDescent="0.25">
      <c r="A202" s="7" t="s">
        <v>1</v>
      </c>
      <c r="B202" s="12" t="s">
        <v>20</v>
      </c>
      <c r="C202" s="7" t="s">
        <v>21</v>
      </c>
      <c r="D202" s="13">
        <v>1</v>
      </c>
      <c r="E202" s="7" t="s">
        <v>339</v>
      </c>
      <c r="F202" s="14">
        <v>3100126</v>
      </c>
      <c r="G202" s="12" t="s">
        <v>340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15">
        <v>0</v>
      </c>
      <c r="Q202" s="12" t="s">
        <v>1</v>
      </c>
    </row>
    <row r="203" spans="1:17" x14ac:dyDescent="0.25">
      <c r="A203" s="7" t="s">
        <v>1</v>
      </c>
      <c r="B203" s="12" t="s">
        <v>23</v>
      </c>
      <c r="C203" s="7" t="s">
        <v>24</v>
      </c>
      <c r="D203" s="13">
        <v>1</v>
      </c>
      <c r="E203" s="7" t="s">
        <v>341</v>
      </c>
      <c r="F203" s="14">
        <v>3101577</v>
      </c>
      <c r="G203" s="12" t="s">
        <v>342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15">
        <v>0</v>
      </c>
      <c r="Q203" s="12" t="s">
        <v>1</v>
      </c>
    </row>
    <row r="204" spans="1:17" x14ac:dyDescent="0.25">
      <c r="A204" s="7" t="s">
        <v>1</v>
      </c>
      <c r="B204" s="12" t="s">
        <v>23</v>
      </c>
      <c r="C204" s="7" t="s">
        <v>24</v>
      </c>
      <c r="D204" s="13">
        <v>1</v>
      </c>
      <c r="E204" s="7" t="s">
        <v>343</v>
      </c>
      <c r="F204" s="14">
        <v>4550170</v>
      </c>
      <c r="G204" s="12" t="s">
        <v>344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2" t="s">
        <v>1</v>
      </c>
    </row>
    <row r="205" spans="1:17" x14ac:dyDescent="0.25">
      <c r="A205" s="7" t="s">
        <v>1</v>
      </c>
      <c r="B205" s="12" t="s">
        <v>28</v>
      </c>
      <c r="C205" s="7" t="s">
        <v>1</v>
      </c>
      <c r="D205" s="12" t="s">
        <v>28</v>
      </c>
      <c r="E205" s="7" t="s">
        <v>1</v>
      </c>
      <c r="F205" s="10" t="s">
        <v>345</v>
      </c>
      <c r="G205" s="11" t="s">
        <v>30</v>
      </c>
      <c r="H205" s="16">
        <f>H202+H203+H204</f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6">
        <f>I205+J205+K205+L205+M205</f>
        <v>0</v>
      </c>
      <c r="O205" s="16">
        <f>H205-N205</f>
        <v>0</v>
      </c>
      <c r="P205" s="15">
        <v>0</v>
      </c>
      <c r="Q205" s="12" t="s">
        <v>1</v>
      </c>
    </row>
    <row r="206" spans="1:17" x14ac:dyDescent="0.25">
      <c r="A206" s="7" t="s">
        <v>1</v>
      </c>
      <c r="B206" s="12" t="s">
        <v>20</v>
      </c>
      <c r="C206" s="7" t="s">
        <v>21</v>
      </c>
      <c r="D206" s="13">
        <v>1</v>
      </c>
      <c r="E206" s="7" t="s">
        <v>346</v>
      </c>
      <c r="F206" s="14">
        <v>3100125</v>
      </c>
      <c r="G206" s="12" t="s">
        <v>347</v>
      </c>
      <c r="H206" s="15">
        <v>150000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2" t="s">
        <v>1</v>
      </c>
    </row>
    <row r="207" spans="1:17" x14ac:dyDescent="0.25">
      <c r="A207" s="7" t="s">
        <v>1</v>
      </c>
      <c r="B207" s="12" t="s">
        <v>23</v>
      </c>
      <c r="C207" s="7" t="s">
        <v>24</v>
      </c>
      <c r="D207" s="13">
        <v>1</v>
      </c>
      <c r="E207" s="7" t="s">
        <v>348</v>
      </c>
      <c r="F207" s="14">
        <v>3101576</v>
      </c>
      <c r="G207" s="12" t="s">
        <v>349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15">
        <v>0</v>
      </c>
      <c r="Q207" s="12" t="s">
        <v>1</v>
      </c>
    </row>
    <row r="208" spans="1:17" x14ac:dyDescent="0.25">
      <c r="A208" s="7" t="s">
        <v>1</v>
      </c>
      <c r="B208" s="12" t="s">
        <v>23</v>
      </c>
      <c r="C208" s="7" t="s">
        <v>24</v>
      </c>
      <c r="D208" s="13">
        <v>1</v>
      </c>
      <c r="E208" s="7" t="s">
        <v>350</v>
      </c>
      <c r="F208" s="14">
        <v>4550169</v>
      </c>
      <c r="G208" s="12" t="s">
        <v>351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2" t="s">
        <v>1</v>
      </c>
    </row>
    <row r="209" spans="1:17" x14ac:dyDescent="0.25">
      <c r="A209" s="7" t="s">
        <v>1</v>
      </c>
      <c r="B209" s="12" t="s">
        <v>28</v>
      </c>
      <c r="C209" s="7" t="s">
        <v>1</v>
      </c>
      <c r="D209" s="12" t="s">
        <v>28</v>
      </c>
      <c r="E209" s="7" t="s">
        <v>1</v>
      </c>
      <c r="F209" s="10" t="s">
        <v>352</v>
      </c>
      <c r="G209" s="11" t="s">
        <v>30</v>
      </c>
      <c r="H209" s="16">
        <f>H206+H207+H208</f>
        <v>150000</v>
      </c>
      <c r="I209" s="15">
        <v>6231.47</v>
      </c>
      <c r="J209" s="15">
        <v>868.51</v>
      </c>
      <c r="K209" s="15">
        <v>72.61</v>
      </c>
      <c r="L209" s="15">
        <v>142822.79999999999</v>
      </c>
      <c r="M209" s="15">
        <v>4.6100000000000003</v>
      </c>
      <c r="N209" s="16">
        <f>I209+J209+K209+L209+M209</f>
        <v>149999.99999999997</v>
      </c>
      <c r="O209" s="16">
        <f>H209-N209</f>
        <v>0</v>
      </c>
      <c r="P209" s="15">
        <v>0</v>
      </c>
      <c r="Q209" s="12" t="s">
        <v>1</v>
      </c>
    </row>
    <row r="210" spans="1:17" x14ac:dyDescent="0.25">
      <c r="A210" s="7" t="s">
        <v>1</v>
      </c>
      <c r="B210" s="12" t="s">
        <v>39</v>
      </c>
      <c r="C210" s="7" t="s">
        <v>40</v>
      </c>
      <c r="D210" s="13">
        <v>1</v>
      </c>
      <c r="E210" s="7" t="s">
        <v>353</v>
      </c>
      <c r="F210" s="14">
        <v>3100124</v>
      </c>
      <c r="G210" s="12" t="s">
        <v>354</v>
      </c>
      <c r="H210" s="15">
        <v>134000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2" t="s">
        <v>1</v>
      </c>
    </row>
    <row r="211" spans="1:17" x14ac:dyDescent="0.25">
      <c r="A211" s="7" t="s">
        <v>1</v>
      </c>
      <c r="B211" s="12" t="s">
        <v>23</v>
      </c>
      <c r="C211" s="7" t="s">
        <v>24</v>
      </c>
      <c r="D211" s="13">
        <v>1</v>
      </c>
      <c r="E211" s="7" t="s">
        <v>355</v>
      </c>
      <c r="F211" s="14">
        <v>3101575</v>
      </c>
      <c r="G211" s="12" t="s">
        <v>356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2" t="s">
        <v>1</v>
      </c>
    </row>
    <row r="212" spans="1:17" x14ac:dyDescent="0.25">
      <c r="A212" s="7" t="s">
        <v>1</v>
      </c>
      <c r="B212" s="12" t="s">
        <v>23</v>
      </c>
      <c r="C212" s="7" t="s">
        <v>24</v>
      </c>
      <c r="D212" s="13">
        <v>1</v>
      </c>
      <c r="E212" s="7" t="s">
        <v>357</v>
      </c>
      <c r="F212" s="14">
        <v>4550168</v>
      </c>
      <c r="G212" s="12" t="s">
        <v>358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15">
        <v>0</v>
      </c>
      <c r="Q212" s="12" t="s">
        <v>1</v>
      </c>
    </row>
    <row r="213" spans="1:17" x14ac:dyDescent="0.25">
      <c r="A213" s="7" t="s">
        <v>1</v>
      </c>
      <c r="B213" s="12" t="s">
        <v>28</v>
      </c>
      <c r="C213" s="7" t="s">
        <v>1</v>
      </c>
      <c r="D213" s="12" t="s">
        <v>28</v>
      </c>
      <c r="E213" s="7" t="s">
        <v>1</v>
      </c>
      <c r="F213" s="10" t="s">
        <v>359</v>
      </c>
      <c r="G213" s="11" t="s">
        <v>30</v>
      </c>
      <c r="H213" s="16">
        <f>H210+H211+H212</f>
        <v>134000</v>
      </c>
      <c r="I213" s="15">
        <v>81752.78</v>
      </c>
      <c r="J213" s="15">
        <v>36108.53</v>
      </c>
      <c r="K213" s="15">
        <v>24.11</v>
      </c>
      <c r="L213" s="15">
        <v>16112.67</v>
      </c>
      <c r="M213" s="15">
        <v>1.91</v>
      </c>
      <c r="N213" s="16">
        <f>I213+J213+K213+L213+M213</f>
        <v>134000</v>
      </c>
      <c r="O213" s="16">
        <f>H213-N213</f>
        <v>0</v>
      </c>
      <c r="P213" s="15">
        <v>0</v>
      </c>
      <c r="Q213" s="12" t="s">
        <v>1</v>
      </c>
    </row>
    <row r="214" spans="1:17" x14ac:dyDescent="0.25">
      <c r="A214" s="7" t="s">
        <v>1</v>
      </c>
      <c r="B214" s="12" t="s">
        <v>39</v>
      </c>
      <c r="C214" s="7" t="s">
        <v>40</v>
      </c>
      <c r="D214" s="12">
        <v>1</v>
      </c>
      <c r="E214" s="7" t="s">
        <v>360</v>
      </c>
      <c r="F214" s="7">
        <v>3100123</v>
      </c>
      <c r="G214" s="12" t="s">
        <v>361</v>
      </c>
      <c r="H214" s="15">
        <v>4000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2" t="s">
        <v>1</v>
      </c>
    </row>
    <row r="215" spans="1:17" x14ac:dyDescent="0.25">
      <c r="A215" s="7" t="s">
        <v>1</v>
      </c>
      <c r="B215" s="12" t="s">
        <v>23</v>
      </c>
      <c r="C215" s="7" t="s">
        <v>24</v>
      </c>
      <c r="D215" s="12">
        <v>1</v>
      </c>
      <c r="E215" s="7" t="s">
        <v>362</v>
      </c>
      <c r="F215" s="7">
        <v>3101574</v>
      </c>
      <c r="G215" s="12" t="s">
        <v>363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2" t="s">
        <v>1</v>
      </c>
    </row>
    <row r="216" spans="1:17" x14ac:dyDescent="0.25">
      <c r="A216" s="7" t="s">
        <v>1</v>
      </c>
      <c r="B216" s="12" t="s">
        <v>23</v>
      </c>
      <c r="C216" s="7" t="s">
        <v>24</v>
      </c>
      <c r="D216" s="12">
        <v>1</v>
      </c>
      <c r="E216" s="7" t="s">
        <v>364</v>
      </c>
      <c r="F216" s="7">
        <v>4550167</v>
      </c>
      <c r="G216" s="12" t="s">
        <v>365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2" t="s">
        <v>1</v>
      </c>
    </row>
    <row r="217" spans="1:17" x14ac:dyDescent="0.25">
      <c r="A217" s="7" t="s">
        <v>1</v>
      </c>
      <c r="B217" s="12" t="s">
        <v>28</v>
      </c>
      <c r="C217" s="7" t="s">
        <v>1</v>
      </c>
      <c r="D217" s="12" t="s">
        <v>28</v>
      </c>
      <c r="E217" s="7" t="s">
        <v>1</v>
      </c>
      <c r="F217" s="10" t="s">
        <v>366</v>
      </c>
      <c r="G217" s="11" t="s">
        <v>30</v>
      </c>
      <c r="H217" s="16">
        <f>H214+H215+H216</f>
        <v>4000</v>
      </c>
      <c r="I217" s="15">
        <v>2440.38</v>
      </c>
      <c r="J217" s="15">
        <v>1077.8699999999999</v>
      </c>
      <c r="K217" s="15">
        <v>0.77</v>
      </c>
      <c r="L217" s="15">
        <v>480.98</v>
      </c>
      <c r="M217" s="15">
        <v>0</v>
      </c>
      <c r="N217" s="16">
        <f>I217+J217+K217+L217+M217</f>
        <v>4000</v>
      </c>
      <c r="O217" s="16">
        <f>H217-N217</f>
        <v>0</v>
      </c>
      <c r="P217" s="15">
        <v>0</v>
      </c>
      <c r="Q217" s="12" t="s">
        <v>1</v>
      </c>
    </row>
    <row r="218" spans="1:17" x14ac:dyDescent="0.25">
      <c r="A218" s="7" t="s">
        <v>1</v>
      </c>
      <c r="B218" s="12" t="s">
        <v>39</v>
      </c>
      <c r="C218" s="7" t="s">
        <v>40</v>
      </c>
      <c r="D218" s="12">
        <v>1</v>
      </c>
      <c r="E218" s="7" t="s">
        <v>367</v>
      </c>
      <c r="F218" s="7">
        <v>3100122</v>
      </c>
      <c r="G218" s="12" t="s">
        <v>368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2" t="s">
        <v>1</v>
      </c>
    </row>
    <row r="219" spans="1:17" x14ac:dyDescent="0.25">
      <c r="A219" s="7" t="s">
        <v>1</v>
      </c>
      <c r="B219" s="12" t="s">
        <v>23</v>
      </c>
      <c r="C219" s="7" t="s">
        <v>24</v>
      </c>
      <c r="D219" s="12">
        <v>1</v>
      </c>
      <c r="E219" s="7" t="s">
        <v>369</v>
      </c>
      <c r="F219" s="7">
        <v>3101573</v>
      </c>
      <c r="G219" s="12" t="s">
        <v>370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15">
        <v>0</v>
      </c>
      <c r="Q219" s="12" t="s">
        <v>1</v>
      </c>
    </row>
    <row r="220" spans="1:17" x14ac:dyDescent="0.25">
      <c r="A220" s="7" t="s">
        <v>1</v>
      </c>
      <c r="B220" s="12" t="s">
        <v>23</v>
      </c>
      <c r="C220" s="7" t="s">
        <v>24</v>
      </c>
      <c r="D220" s="12">
        <v>1</v>
      </c>
      <c r="E220" s="7" t="s">
        <v>371</v>
      </c>
      <c r="F220" s="7">
        <v>4550166</v>
      </c>
      <c r="G220" s="12" t="s">
        <v>372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2" t="s">
        <v>1</v>
      </c>
    </row>
    <row r="221" spans="1:17" x14ac:dyDescent="0.25">
      <c r="A221" s="7" t="s">
        <v>1</v>
      </c>
      <c r="B221" s="12" t="s">
        <v>28</v>
      </c>
      <c r="C221" s="7" t="s">
        <v>1</v>
      </c>
      <c r="D221" s="12" t="s">
        <v>28</v>
      </c>
      <c r="E221" s="7" t="s">
        <v>1</v>
      </c>
      <c r="F221" s="10" t="s">
        <v>373</v>
      </c>
      <c r="G221" s="11" t="s">
        <v>30</v>
      </c>
      <c r="H221" s="16">
        <f>H218+H219+H220</f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6">
        <f>I221+J221+K221+L221+M221</f>
        <v>0</v>
      </c>
      <c r="O221" s="16">
        <f>H221-N221</f>
        <v>0</v>
      </c>
      <c r="P221" s="15">
        <v>0</v>
      </c>
      <c r="Q221" s="12" t="s">
        <v>1</v>
      </c>
    </row>
    <row r="222" spans="1:17" x14ac:dyDescent="0.25">
      <c r="A222" s="7" t="s">
        <v>1</v>
      </c>
      <c r="B222" s="12" t="s">
        <v>39</v>
      </c>
      <c r="C222" s="7" t="s">
        <v>40</v>
      </c>
      <c r="D222" s="12">
        <v>1</v>
      </c>
      <c r="E222" s="7" t="s">
        <v>374</v>
      </c>
      <c r="F222" s="7">
        <v>3100120</v>
      </c>
      <c r="G222" s="12" t="s">
        <v>375</v>
      </c>
      <c r="H222" s="15">
        <v>5400000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2" t="s">
        <v>1</v>
      </c>
    </row>
    <row r="223" spans="1:17" x14ac:dyDescent="0.25">
      <c r="A223" s="7" t="s">
        <v>1</v>
      </c>
      <c r="B223" s="12" t="s">
        <v>23</v>
      </c>
      <c r="C223" s="7" t="s">
        <v>24</v>
      </c>
      <c r="D223" s="12">
        <v>1</v>
      </c>
      <c r="E223" s="7" t="s">
        <v>376</v>
      </c>
      <c r="F223" s="7">
        <v>3101571</v>
      </c>
      <c r="G223" s="12" t="s">
        <v>377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2" t="s">
        <v>1</v>
      </c>
    </row>
    <row r="224" spans="1:17" x14ac:dyDescent="0.25">
      <c r="A224" s="7" t="s">
        <v>1</v>
      </c>
      <c r="B224" s="12" t="s">
        <v>23</v>
      </c>
      <c r="C224" s="7" t="s">
        <v>24</v>
      </c>
      <c r="D224" s="12">
        <v>1</v>
      </c>
      <c r="E224" s="7" t="s">
        <v>378</v>
      </c>
      <c r="F224" s="7">
        <v>4550164</v>
      </c>
      <c r="G224" s="12" t="s">
        <v>379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0</v>
      </c>
      <c r="O224" s="15">
        <v>0</v>
      </c>
      <c r="P224" s="15">
        <v>0</v>
      </c>
      <c r="Q224" s="12" t="s">
        <v>1</v>
      </c>
    </row>
    <row r="225" spans="1:17" x14ac:dyDescent="0.25">
      <c r="A225" s="7" t="s">
        <v>1</v>
      </c>
      <c r="B225" s="12" t="s">
        <v>28</v>
      </c>
      <c r="C225" s="7" t="s">
        <v>1</v>
      </c>
      <c r="D225" s="12" t="s">
        <v>28</v>
      </c>
      <c r="E225" s="7" t="s">
        <v>1</v>
      </c>
      <c r="F225" s="10" t="s">
        <v>380</v>
      </c>
      <c r="G225" s="11" t="s">
        <v>30</v>
      </c>
      <c r="H225" s="16">
        <f>H222+H223+H224</f>
        <v>5400000</v>
      </c>
      <c r="I225" s="15">
        <v>3294515.16</v>
      </c>
      <c r="J225" s="15">
        <v>1455119.92</v>
      </c>
      <c r="K225" s="15">
        <v>971.51</v>
      </c>
      <c r="L225" s="15">
        <v>649316.56000000006</v>
      </c>
      <c r="M225" s="15">
        <v>76.849999999999994</v>
      </c>
      <c r="N225" s="16">
        <f>I225+J225+K225+L225+M225</f>
        <v>5400000</v>
      </c>
      <c r="O225" s="16">
        <f>H225-N225</f>
        <v>0</v>
      </c>
      <c r="P225" s="15">
        <v>0</v>
      </c>
      <c r="Q225" s="12" t="s">
        <v>1</v>
      </c>
    </row>
    <row r="226" spans="1:17" x14ac:dyDescent="0.25">
      <c r="A226" s="7" t="s">
        <v>1</v>
      </c>
      <c r="B226" s="12" t="s">
        <v>39</v>
      </c>
      <c r="C226" s="7" t="s">
        <v>40</v>
      </c>
      <c r="D226" s="12">
        <v>1</v>
      </c>
      <c r="E226" s="7" t="s">
        <v>381</v>
      </c>
      <c r="F226" s="7">
        <v>3100121</v>
      </c>
      <c r="G226" s="12" t="s">
        <v>382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2" t="s">
        <v>1</v>
      </c>
    </row>
    <row r="227" spans="1:17" x14ac:dyDescent="0.25">
      <c r="A227" s="7" t="s">
        <v>1</v>
      </c>
      <c r="B227" s="12" t="s">
        <v>23</v>
      </c>
      <c r="C227" s="7" t="s">
        <v>24</v>
      </c>
      <c r="D227" s="12">
        <v>1</v>
      </c>
      <c r="E227" s="7" t="s">
        <v>383</v>
      </c>
      <c r="F227" s="7">
        <v>3101572</v>
      </c>
      <c r="G227" s="12" t="s">
        <v>384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2" t="s">
        <v>1</v>
      </c>
    </row>
    <row r="228" spans="1:17" x14ac:dyDescent="0.25">
      <c r="A228" s="7" t="s">
        <v>1</v>
      </c>
      <c r="B228" s="12" t="s">
        <v>23</v>
      </c>
      <c r="C228" s="7" t="s">
        <v>24</v>
      </c>
      <c r="D228" s="12">
        <v>1</v>
      </c>
      <c r="E228" s="7" t="s">
        <v>385</v>
      </c>
      <c r="F228" s="7">
        <v>4550165</v>
      </c>
      <c r="G228" s="12" t="s">
        <v>386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2" t="s">
        <v>1</v>
      </c>
    </row>
    <row r="229" spans="1:17" x14ac:dyDescent="0.25">
      <c r="A229" s="7" t="s">
        <v>1</v>
      </c>
      <c r="B229" s="12" t="s">
        <v>28</v>
      </c>
      <c r="C229" s="7" t="s">
        <v>1</v>
      </c>
      <c r="D229" s="12" t="s">
        <v>28</v>
      </c>
      <c r="E229" s="7" t="s">
        <v>1</v>
      </c>
      <c r="F229" s="10" t="s">
        <v>387</v>
      </c>
      <c r="G229" s="11" t="s">
        <v>30</v>
      </c>
      <c r="H229" s="16">
        <f>H226+H227+H228</f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6">
        <f>I229+J229+K229+L229+M229</f>
        <v>0</v>
      </c>
      <c r="O229" s="16">
        <f>H229-N229</f>
        <v>0</v>
      </c>
      <c r="P229" s="15">
        <v>0</v>
      </c>
      <c r="Q229" s="12" t="s">
        <v>1</v>
      </c>
    </row>
    <row r="230" spans="1:17" x14ac:dyDescent="0.25">
      <c r="A230" s="7" t="s">
        <v>1</v>
      </c>
      <c r="B230" s="12" t="s">
        <v>130</v>
      </c>
      <c r="C230" s="7" t="s">
        <v>131</v>
      </c>
      <c r="D230" s="12">
        <v>1</v>
      </c>
      <c r="E230" s="7" t="s">
        <v>388</v>
      </c>
      <c r="F230" s="7">
        <v>3100199</v>
      </c>
      <c r="G230" s="12" t="s">
        <v>389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15">
        <v>0</v>
      </c>
      <c r="Q230" s="12" t="s">
        <v>1</v>
      </c>
    </row>
    <row r="231" spans="1:17" x14ac:dyDescent="0.25">
      <c r="A231" s="7" t="s">
        <v>1</v>
      </c>
      <c r="B231" s="12" t="s">
        <v>92</v>
      </c>
      <c r="C231" s="7" t="s">
        <v>93</v>
      </c>
      <c r="D231" s="12">
        <v>1</v>
      </c>
      <c r="E231" s="7" t="s">
        <v>390</v>
      </c>
      <c r="F231" s="7">
        <v>3501525</v>
      </c>
      <c r="G231" s="12" t="s">
        <v>391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15">
        <v>0</v>
      </c>
      <c r="Q231" s="12" t="s">
        <v>1</v>
      </c>
    </row>
    <row r="232" spans="1:17" x14ac:dyDescent="0.25">
      <c r="A232" s="7" t="s">
        <v>1</v>
      </c>
      <c r="B232" s="12" t="s">
        <v>92</v>
      </c>
      <c r="C232" s="7" t="s">
        <v>93</v>
      </c>
      <c r="D232" s="12">
        <v>1</v>
      </c>
      <c r="E232" s="7" t="s">
        <v>392</v>
      </c>
      <c r="F232" s="7">
        <v>4550183</v>
      </c>
      <c r="G232" s="12" t="s">
        <v>393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15">
        <v>0</v>
      </c>
      <c r="Q232" s="12" t="s">
        <v>1</v>
      </c>
    </row>
    <row r="233" spans="1:17" x14ac:dyDescent="0.25">
      <c r="A233" s="7" t="s">
        <v>1</v>
      </c>
      <c r="B233" s="12" t="s">
        <v>28</v>
      </c>
      <c r="C233" s="7" t="s">
        <v>1</v>
      </c>
      <c r="D233" s="12" t="s">
        <v>28</v>
      </c>
      <c r="E233" s="7" t="s">
        <v>1</v>
      </c>
      <c r="F233" s="10" t="s">
        <v>394</v>
      </c>
      <c r="G233" s="11" t="s">
        <v>30</v>
      </c>
      <c r="H233" s="16">
        <f>H230+H231+H232</f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6">
        <f>I233+J233+K233+L233+M233</f>
        <v>0</v>
      </c>
      <c r="O233" s="16">
        <f>H233-N233</f>
        <v>0</v>
      </c>
      <c r="P233" s="15">
        <v>0</v>
      </c>
      <c r="Q233" s="12" t="s">
        <v>1</v>
      </c>
    </row>
    <row r="234" spans="1:17" x14ac:dyDescent="0.25">
      <c r="A234" s="7" t="s">
        <v>1</v>
      </c>
      <c r="B234" s="12" t="s">
        <v>101</v>
      </c>
      <c r="C234" s="7" t="s">
        <v>102</v>
      </c>
      <c r="D234" s="12">
        <v>1</v>
      </c>
      <c r="E234" s="7" t="s">
        <v>395</v>
      </c>
      <c r="F234" s="7">
        <v>3100198</v>
      </c>
      <c r="G234" s="12" t="s">
        <v>396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15">
        <v>0</v>
      </c>
      <c r="Q234" s="12" t="s">
        <v>1</v>
      </c>
    </row>
    <row r="235" spans="1:17" x14ac:dyDescent="0.25">
      <c r="A235" s="7" t="s">
        <v>1</v>
      </c>
      <c r="B235" s="12" t="s">
        <v>105</v>
      </c>
      <c r="C235" s="7" t="s">
        <v>113</v>
      </c>
      <c r="D235" s="12">
        <v>1</v>
      </c>
      <c r="E235" s="7" t="s">
        <v>397</v>
      </c>
      <c r="F235" s="7">
        <v>3501524</v>
      </c>
      <c r="G235" s="12" t="s">
        <v>398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15">
        <v>0</v>
      </c>
      <c r="Q235" s="12" t="s">
        <v>1</v>
      </c>
    </row>
    <row r="236" spans="1:17" x14ac:dyDescent="0.25">
      <c r="A236" s="7" t="s">
        <v>1</v>
      </c>
      <c r="B236" s="12" t="s">
        <v>105</v>
      </c>
      <c r="C236" s="7" t="s">
        <v>113</v>
      </c>
      <c r="D236" s="12">
        <v>1</v>
      </c>
      <c r="E236" s="7" t="s">
        <v>399</v>
      </c>
      <c r="F236" s="7">
        <v>4550187</v>
      </c>
      <c r="G236" s="12" t="s">
        <v>400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15">
        <v>0</v>
      </c>
      <c r="Q236" s="12" t="s">
        <v>1</v>
      </c>
    </row>
    <row r="237" spans="1:17" x14ac:dyDescent="0.25">
      <c r="A237" s="7" t="s">
        <v>1</v>
      </c>
      <c r="B237" s="12" t="s">
        <v>28</v>
      </c>
      <c r="C237" s="7" t="s">
        <v>1</v>
      </c>
      <c r="D237" s="12" t="s">
        <v>28</v>
      </c>
      <c r="E237" s="7" t="s">
        <v>1</v>
      </c>
      <c r="F237" s="10" t="s">
        <v>401</v>
      </c>
      <c r="G237" s="11" t="s">
        <v>30</v>
      </c>
      <c r="H237" s="16">
        <f>H234+H235+H236</f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6">
        <f>I237+J237+K237+L237+M237</f>
        <v>0</v>
      </c>
      <c r="O237" s="16">
        <f>H237-N237</f>
        <v>0</v>
      </c>
      <c r="P237" s="15">
        <v>0</v>
      </c>
      <c r="Q237" s="12" t="s">
        <v>1</v>
      </c>
    </row>
    <row r="238" spans="1:17" x14ac:dyDescent="0.25">
      <c r="A238" s="7" t="s">
        <v>1</v>
      </c>
      <c r="B238" s="12" t="s">
        <v>143</v>
      </c>
      <c r="C238" s="7" t="s">
        <v>144</v>
      </c>
      <c r="D238" s="12">
        <v>1</v>
      </c>
      <c r="E238" s="7" t="s">
        <v>402</v>
      </c>
      <c r="F238" s="7">
        <v>3100188</v>
      </c>
      <c r="G238" s="12" t="s">
        <v>403</v>
      </c>
      <c r="H238" s="15">
        <v>300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2" t="s">
        <v>1</v>
      </c>
    </row>
    <row r="239" spans="1:17" x14ac:dyDescent="0.25">
      <c r="A239" s="7" t="s">
        <v>1</v>
      </c>
      <c r="B239" s="12" t="s">
        <v>404</v>
      </c>
      <c r="C239" s="7" t="s">
        <v>405</v>
      </c>
      <c r="D239" s="12">
        <v>1</v>
      </c>
      <c r="E239" s="7" t="s">
        <v>406</v>
      </c>
      <c r="F239" s="7">
        <v>3501501</v>
      </c>
      <c r="G239" s="12" t="s">
        <v>407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5">
        <v>0</v>
      </c>
      <c r="Q239" s="12" t="s">
        <v>1</v>
      </c>
    </row>
    <row r="240" spans="1:17" x14ac:dyDescent="0.25">
      <c r="A240" s="7" t="s">
        <v>1</v>
      </c>
      <c r="B240" s="12" t="s">
        <v>404</v>
      </c>
      <c r="C240" s="7" t="s">
        <v>405</v>
      </c>
      <c r="D240" s="12">
        <v>1</v>
      </c>
      <c r="E240" s="7" t="s">
        <v>408</v>
      </c>
      <c r="F240" s="7">
        <v>4550185</v>
      </c>
      <c r="G240" s="12" t="s">
        <v>409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2" t="s">
        <v>1</v>
      </c>
    </row>
    <row r="241" spans="1:17" x14ac:dyDescent="0.25">
      <c r="A241" s="7" t="s">
        <v>1</v>
      </c>
      <c r="B241" s="12" t="s">
        <v>28</v>
      </c>
      <c r="C241" s="7" t="s">
        <v>1</v>
      </c>
      <c r="D241" s="12" t="s">
        <v>28</v>
      </c>
      <c r="E241" s="7" t="s">
        <v>1</v>
      </c>
      <c r="F241" s="10" t="s">
        <v>410</v>
      </c>
      <c r="G241" s="11" t="s">
        <v>30</v>
      </c>
      <c r="H241" s="16">
        <f>H238+H239+H240</f>
        <v>300</v>
      </c>
      <c r="I241" s="15">
        <v>0</v>
      </c>
      <c r="J241" s="15">
        <v>0</v>
      </c>
      <c r="K241" s="15">
        <v>300</v>
      </c>
      <c r="L241" s="15">
        <v>0</v>
      </c>
      <c r="M241" s="15">
        <v>0</v>
      </c>
      <c r="N241" s="16">
        <f>I241+J241+K241+L241+M241</f>
        <v>300</v>
      </c>
      <c r="O241" s="16">
        <f>H241-N241</f>
        <v>0</v>
      </c>
      <c r="P241" s="15">
        <v>0</v>
      </c>
      <c r="Q241" s="12" t="s">
        <v>1</v>
      </c>
    </row>
    <row r="242" spans="1:17" x14ac:dyDescent="0.25">
      <c r="A242" s="7" t="s">
        <v>1</v>
      </c>
      <c r="B242" s="12" t="s">
        <v>143</v>
      </c>
      <c r="C242" s="7" t="s">
        <v>144</v>
      </c>
      <c r="D242" s="12">
        <v>1</v>
      </c>
      <c r="E242" s="7" t="s">
        <v>411</v>
      </c>
      <c r="F242" s="7">
        <v>3100189</v>
      </c>
      <c r="G242" s="12" t="s">
        <v>412</v>
      </c>
      <c r="H242" s="15">
        <v>8500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2" t="s">
        <v>1</v>
      </c>
    </row>
    <row r="243" spans="1:17" x14ac:dyDescent="0.25">
      <c r="A243" s="7" t="s">
        <v>1</v>
      </c>
      <c r="B243" s="12" t="s">
        <v>404</v>
      </c>
      <c r="C243" s="7" t="s">
        <v>405</v>
      </c>
      <c r="D243" s="12">
        <v>1</v>
      </c>
      <c r="E243" s="7" t="s">
        <v>413</v>
      </c>
      <c r="F243" s="7">
        <v>3501502</v>
      </c>
      <c r="G243" s="12" t="s">
        <v>414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2" t="s">
        <v>1</v>
      </c>
    </row>
    <row r="244" spans="1:17" x14ac:dyDescent="0.25">
      <c r="A244" s="7" t="s">
        <v>1</v>
      </c>
      <c r="B244" s="12" t="s">
        <v>404</v>
      </c>
      <c r="C244" s="7" t="s">
        <v>405</v>
      </c>
      <c r="D244" s="12">
        <v>1</v>
      </c>
      <c r="E244" s="7" t="s">
        <v>415</v>
      </c>
      <c r="F244" s="7">
        <v>4550186</v>
      </c>
      <c r="G244" s="12" t="s">
        <v>416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2" t="s">
        <v>1</v>
      </c>
    </row>
    <row r="245" spans="1:17" x14ac:dyDescent="0.25">
      <c r="A245" s="7" t="s">
        <v>1</v>
      </c>
      <c r="B245" s="12" t="s">
        <v>28</v>
      </c>
      <c r="C245" s="7" t="s">
        <v>1</v>
      </c>
      <c r="D245" s="12" t="s">
        <v>28</v>
      </c>
      <c r="E245" s="7" t="s">
        <v>1</v>
      </c>
      <c r="F245" s="10" t="s">
        <v>417</v>
      </c>
      <c r="G245" s="11" t="s">
        <v>30</v>
      </c>
      <c r="H245" s="16">
        <f>H242+H243+H244</f>
        <v>8500</v>
      </c>
      <c r="I245" s="15">
        <v>0</v>
      </c>
      <c r="J245" s="15">
        <v>0</v>
      </c>
      <c r="K245" s="15">
        <v>8500</v>
      </c>
      <c r="L245" s="15">
        <v>0</v>
      </c>
      <c r="M245" s="15">
        <v>0</v>
      </c>
      <c r="N245" s="16">
        <f t="shared" ref="N245:N270" si="10">I245+J245+K245+L245+M245</f>
        <v>8500</v>
      </c>
      <c r="O245" s="16">
        <f t="shared" ref="O245:O270" si="11">H245-N245</f>
        <v>0</v>
      </c>
      <c r="P245" s="15">
        <v>0</v>
      </c>
      <c r="Q245" s="12" t="s">
        <v>1</v>
      </c>
    </row>
    <row r="246" spans="1:17" x14ac:dyDescent="0.25">
      <c r="A246" s="7" t="s">
        <v>1</v>
      </c>
      <c r="B246" s="12" t="s">
        <v>101</v>
      </c>
      <c r="C246" s="7" t="s">
        <v>102</v>
      </c>
      <c r="D246" s="12">
        <v>1</v>
      </c>
      <c r="E246" s="7" t="s">
        <v>418</v>
      </c>
      <c r="F246" s="7">
        <v>3100174</v>
      </c>
      <c r="G246" s="12" t="s">
        <v>419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6">
        <f t="shared" si="10"/>
        <v>0</v>
      </c>
      <c r="O246" s="16">
        <f t="shared" si="11"/>
        <v>0</v>
      </c>
      <c r="P246" s="15">
        <v>0</v>
      </c>
      <c r="Q246" s="12" t="s">
        <v>1</v>
      </c>
    </row>
    <row r="247" spans="1:17" x14ac:dyDescent="0.25">
      <c r="A247" s="7" t="s">
        <v>1</v>
      </c>
      <c r="B247" s="12" t="s">
        <v>20</v>
      </c>
      <c r="C247" s="7" t="s">
        <v>21</v>
      </c>
      <c r="D247" s="12">
        <v>1</v>
      </c>
      <c r="E247" s="7" t="s">
        <v>420</v>
      </c>
      <c r="F247" s="7">
        <v>3100184</v>
      </c>
      <c r="G247" s="12" t="s">
        <v>421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6">
        <f t="shared" si="10"/>
        <v>0</v>
      </c>
      <c r="O247" s="16">
        <f t="shared" si="11"/>
        <v>0</v>
      </c>
      <c r="P247" s="15">
        <v>0</v>
      </c>
      <c r="Q247" s="12" t="s">
        <v>1</v>
      </c>
    </row>
    <row r="248" spans="1:17" x14ac:dyDescent="0.25">
      <c r="A248" s="7" t="s">
        <v>43</v>
      </c>
      <c r="B248" s="12" t="s">
        <v>293</v>
      </c>
      <c r="C248" s="7" t="s">
        <v>294</v>
      </c>
      <c r="D248" s="12">
        <v>1</v>
      </c>
      <c r="E248" s="7" t="s">
        <v>422</v>
      </c>
      <c r="F248" s="7">
        <v>3100191</v>
      </c>
      <c r="G248" s="12" t="s">
        <v>423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6">
        <f t="shared" si="10"/>
        <v>0</v>
      </c>
      <c r="O248" s="16">
        <f t="shared" si="11"/>
        <v>0</v>
      </c>
      <c r="P248" s="15">
        <v>0</v>
      </c>
      <c r="Q248" s="12" t="s">
        <v>1</v>
      </c>
    </row>
    <row r="249" spans="1:17" x14ac:dyDescent="0.25">
      <c r="A249" s="7" t="s">
        <v>43</v>
      </c>
      <c r="B249" s="12" t="s">
        <v>293</v>
      </c>
      <c r="C249" s="7" t="s">
        <v>294</v>
      </c>
      <c r="D249" s="12">
        <v>1</v>
      </c>
      <c r="E249" s="7" t="s">
        <v>424</v>
      </c>
      <c r="F249" s="7">
        <v>3260120</v>
      </c>
      <c r="G249" s="12" t="s">
        <v>425</v>
      </c>
      <c r="H249" s="15">
        <v>20540000</v>
      </c>
      <c r="I249" s="15">
        <v>0</v>
      </c>
      <c r="J249" s="15">
        <v>20530892.460000001</v>
      </c>
      <c r="K249" s="15">
        <v>9107.5400000000009</v>
      </c>
      <c r="L249" s="15">
        <v>0</v>
      </c>
      <c r="M249" s="15">
        <v>0</v>
      </c>
      <c r="N249" s="16">
        <f t="shared" si="10"/>
        <v>20540000</v>
      </c>
      <c r="O249" s="16">
        <f t="shared" si="11"/>
        <v>0</v>
      </c>
      <c r="P249" s="15">
        <v>0</v>
      </c>
      <c r="Q249" s="12" t="s">
        <v>1</v>
      </c>
    </row>
    <row r="250" spans="1:17" x14ac:dyDescent="0.25">
      <c r="A250" s="7" t="s">
        <v>43</v>
      </c>
      <c r="B250" s="12" t="s">
        <v>293</v>
      </c>
      <c r="C250" s="7" t="s">
        <v>294</v>
      </c>
      <c r="D250" s="12">
        <v>1</v>
      </c>
      <c r="E250" s="7" t="s">
        <v>426</v>
      </c>
      <c r="F250" s="7">
        <v>3260123</v>
      </c>
      <c r="G250" s="12" t="s">
        <v>427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6">
        <f t="shared" si="10"/>
        <v>0</v>
      </c>
      <c r="O250" s="16">
        <f t="shared" si="11"/>
        <v>0</v>
      </c>
      <c r="P250" s="15">
        <v>0</v>
      </c>
      <c r="Q250" s="12" t="s">
        <v>1</v>
      </c>
    </row>
    <row r="251" spans="1:17" x14ac:dyDescent="0.25">
      <c r="A251" s="7" t="s">
        <v>43</v>
      </c>
      <c r="B251" s="12" t="s">
        <v>293</v>
      </c>
      <c r="C251" s="7" t="s">
        <v>294</v>
      </c>
      <c r="D251" s="12">
        <v>1</v>
      </c>
      <c r="E251" s="7" t="s">
        <v>428</v>
      </c>
      <c r="F251" s="7">
        <v>3260124</v>
      </c>
      <c r="G251" s="12" t="s">
        <v>429</v>
      </c>
      <c r="H251" s="15">
        <v>85000</v>
      </c>
      <c r="I251" s="15">
        <v>0</v>
      </c>
      <c r="J251" s="15">
        <v>84962.31</v>
      </c>
      <c r="K251" s="15">
        <v>37.69</v>
      </c>
      <c r="L251" s="15">
        <v>0</v>
      </c>
      <c r="M251" s="15">
        <v>0</v>
      </c>
      <c r="N251" s="16">
        <f t="shared" si="10"/>
        <v>85000</v>
      </c>
      <c r="O251" s="16">
        <f t="shared" si="11"/>
        <v>0</v>
      </c>
      <c r="P251" s="15">
        <v>0</v>
      </c>
      <c r="Q251" s="12" t="s">
        <v>1</v>
      </c>
    </row>
    <row r="252" spans="1:17" x14ac:dyDescent="0.25">
      <c r="A252" s="7" t="s">
        <v>43</v>
      </c>
      <c r="B252" s="12" t="s">
        <v>293</v>
      </c>
      <c r="C252" s="7" t="s">
        <v>294</v>
      </c>
      <c r="D252" s="12">
        <v>1</v>
      </c>
      <c r="E252" s="7" t="s">
        <v>430</v>
      </c>
      <c r="F252" s="7">
        <v>3260125</v>
      </c>
      <c r="G252" s="12" t="s">
        <v>431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6">
        <f t="shared" si="10"/>
        <v>0</v>
      </c>
      <c r="O252" s="16">
        <f t="shared" si="11"/>
        <v>0</v>
      </c>
      <c r="P252" s="15">
        <v>0</v>
      </c>
      <c r="Q252" s="12" t="s">
        <v>1</v>
      </c>
    </row>
    <row r="253" spans="1:17" x14ac:dyDescent="0.25">
      <c r="A253" s="7" t="s">
        <v>43</v>
      </c>
      <c r="B253" s="12" t="s">
        <v>239</v>
      </c>
      <c r="C253" s="7" t="s">
        <v>240</v>
      </c>
      <c r="D253" s="12">
        <v>1</v>
      </c>
      <c r="E253" s="7" t="s">
        <v>432</v>
      </c>
      <c r="F253" s="7">
        <v>3260107</v>
      </c>
      <c r="G253" s="12" t="s">
        <v>433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6">
        <f t="shared" si="10"/>
        <v>0</v>
      </c>
      <c r="O253" s="16">
        <f t="shared" si="11"/>
        <v>0</v>
      </c>
      <c r="P253" s="15">
        <v>0</v>
      </c>
      <c r="Q253" s="12" t="s">
        <v>1</v>
      </c>
    </row>
    <row r="254" spans="1:17" x14ac:dyDescent="0.25">
      <c r="A254" s="7" t="s">
        <v>43</v>
      </c>
      <c r="B254" s="12" t="s">
        <v>239</v>
      </c>
      <c r="C254" s="7" t="s">
        <v>240</v>
      </c>
      <c r="D254" s="12">
        <v>1</v>
      </c>
      <c r="E254" s="7" t="s">
        <v>434</v>
      </c>
      <c r="F254" s="7">
        <v>3260164</v>
      </c>
      <c r="G254" s="12" t="s">
        <v>435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6">
        <f t="shared" si="10"/>
        <v>0</v>
      </c>
      <c r="O254" s="16">
        <f t="shared" si="11"/>
        <v>0</v>
      </c>
      <c r="P254" s="15">
        <v>0</v>
      </c>
      <c r="Q254" s="12" t="s">
        <v>1</v>
      </c>
    </row>
    <row r="255" spans="1:17" x14ac:dyDescent="0.25">
      <c r="A255" s="7" t="s">
        <v>43</v>
      </c>
      <c r="B255" s="12" t="s">
        <v>436</v>
      </c>
      <c r="C255" s="7" t="s">
        <v>437</v>
      </c>
      <c r="D255" s="12">
        <v>1</v>
      </c>
      <c r="E255" s="7" t="s">
        <v>438</v>
      </c>
      <c r="F255" s="7">
        <v>3260119</v>
      </c>
      <c r="G255" s="12" t="s">
        <v>439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6">
        <f t="shared" si="10"/>
        <v>0</v>
      </c>
      <c r="O255" s="16">
        <f t="shared" si="11"/>
        <v>0</v>
      </c>
      <c r="P255" s="15">
        <v>0</v>
      </c>
      <c r="Q255" s="12" t="s">
        <v>1</v>
      </c>
    </row>
    <row r="256" spans="1:17" x14ac:dyDescent="0.25">
      <c r="A256" s="7" t="s">
        <v>43</v>
      </c>
      <c r="B256" s="12" t="s">
        <v>245</v>
      </c>
      <c r="C256" s="7" t="s">
        <v>246</v>
      </c>
      <c r="D256" s="12">
        <v>1</v>
      </c>
      <c r="E256" s="7" t="s">
        <v>440</v>
      </c>
      <c r="F256" s="7">
        <v>3260105</v>
      </c>
      <c r="G256" s="12" t="s">
        <v>441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6">
        <f t="shared" si="10"/>
        <v>0</v>
      </c>
      <c r="O256" s="16">
        <f t="shared" si="11"/>
        <v>0</v>
      </c>
      <c r="P256" s="15">
        <v>0</v>
      </c>
      <c r="Q256" s="12" t="s">
        <v>1</v>
      </c>
    </row>
    <row r="257" spans="1:17" x14ac:dyDescent="0.25">
      <c r="A257" s="7" t="s">
        <v>43</v>
      </c>
      <c r="B257" s="12" t="s">
        <v>245</v>
      </c>
      <c r="C257" s="7" t="s">
        <v>246</v>
      </c>
      <c r="D257" s="12">
        <v>1</v>
      </c>
      <c r="E257" s="7" t="s">
        <v>442</v>
      </c>
      <c r="F257" s="7">
        <v>3260106</v>
      </c>
      <c r="G257" s="12" t="s">
        <v>443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6">
        <f t="shared" si="10"/>
        <v>0</v>
      </c>
      <c r="O257" s="16">
        <f t="shared" si="11"/>
        <v>0</v>
      </c>
      <c r="P257" s="15">
        <v>0</v>
      </c>
      <c r="Q257" s="12" t="s">
        <v>1</v>
      </c>
    </row>
    <row r="258" spans="1:17" x14ac:dyDescent="0.25">
      <c r="A258" s="7" t="s">
        <v>43</v>
      </c>
      <c r="B258" s="12" t="s">
        <v>444</v>
      </c>
      <c r="C258" s="7" t="s">
        <v>445</v>
      </c>
      <c r="D258" s="12">
        <v>1</v>
      </c>
      <c r="E258" s="7" t="s">
        <v>446</v>
      </c>
      <c r="F258" s="7">
        <v>3260159</v>
      </c>
      <c r="G258" s="12" t="s">
        <v>447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6">
        <f t="shared" si="10"/>
        <v>0</v>
      </c>
      <c r="O258" s="16">
        <f t="shared" si="11"/>
        <v>0</v>
      </c>
      <c r="P258" s="15">
        <v>0</v>
      </c>
      <c r="Q258" s="12" t="s">
        <v>1</v>
      </c>
    </row>
    <row r="259" spans="1:17" x14ac:dyDescent="0.25">
      <c r="A259" s="7" t="s">
        <v>43</v>
      </c>
      <c r="B259" s="12" t="s">
        <v>448</v>
      </c>
      <c r="C259" s="7" t="s">
        <v>449</v>
      </c>
      <c r="D259" s="12">
        <v>1</v>
      </c>
      <c r="E259" s="7" t="s">
        <v>450</v>
      </c>
      <c r="F259" s="7">
        <v>3260188</v>
      </c>
      <c r="G259" s="12" t="s">
        <v>451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6">
        <f t="shared" si="10"/>
        <v>0</v>
      </c>
      <c r="O259" s="16">
        <f t="shared" si="11"/>
        <v>0</v>
      </c>
      <c r="P259" s="15">
        <v>0</v>
      </c>
      <c r="Q259" s="12" t="s">
        <v>1</v>
      </c>
    </row>
    <row r="260" spans="1:17" x14ac:dyDescent="0.25">
      <c r="A260" s="7" t="s">
        <v>43</v>
      </c>
      <c r="B260" s="12" t="s">
        <v>448</v>
      </c>
      <c r="C260" s="7" t="s">
        <v>449</v>
      </c>
      <c r="D260" s="12">
        <v>1</v>
      </c>
      <c r="E260" s="7" t="s">
        <v>452</v>
      </c>
      <c r="F260" s="7">
        <v>3260189</v>
      </c>
      <c r="G260" s="12" t="s">
        <v>453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6">
        <f t="shared" si="10"/>
        <v>0</v>
      </c>
      <c r="O260" s="16">
        <f t="shared" si="11"/>
        <v>0</v>
      </c>
      <c r="P260" s="15">
        <v>0</v>
      </c>
      <c r="Q260" s="12" t="s">
        <v>1</v>
      </c>
    </row>
    <row r="261" spans="1:17" x14ac:dyDescent="0.25">
      <c r="A261" s="7" t="s">
        <v>43</v>
      </c>
      <c r="B261" s="12" t="s">
        <v>54</v>
      </c>
      <c r="C261" s="7" t="s">
        <v>301</v>
      </c>
      <c r="D261" s="12">
        <v>1</v>
      </c>
      <c r="E261" s="7" t="s">
        <v>454</v>
      </c>
      <c r="F261" s="7">
        <v>3260109</v>
      </c>
      <c r="G261" s="12" t="s">
        <v>455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6">
        <f t="shared" si="10"/>
        <v>0</v>
      </c>
      <c r="O261" s="16">
        <f t="shared" si="11"/>
        <v>0</v>
      </c>
      <c r="P261" s="15">
        <v>0</v>
      </c>
      <c r="Q261" s="12" t="s">
        <v>1</v>
      </c>
    </row>
    <row r="262" spans="1:17" x14ac:dyDescent="0.25">
      <c r="A262" s="7" t="s">
        <v>43</v>
      </c>
      <c r="B262" s="12" t="s">
        <v>54</v>
      </c>
      <c r="C262" s="7" t="s">
        <v>301</v>
      </c>
      <c r="D262" s="12">
        <v>1</v>
      </c>
      <c r="E262" s="7" t="s">
        <v>456</v>
      </c>
      <c r="F262" s="7">
        <v>3260143</v>
      </c>
      <c r="G262" s="12" t="s">
        <v>457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6">
        <f t="shared" si="10"/>
        <v>0</v>
      </c>
      <c r="O262" s="16">
        <f t="shared" si="11"/>
        <v>0</v>
      </c>
      <c r="P262" s="15">
        <v>0</v>
      </c>
      <c r="Q262" s="12" t="s">
        <v>1</v>
      </c>
    </row>
    <row r="263" spans="1:17" x14ac:dyDescent="0.25">
      <c r="A263" s="7" t="s">
        <v>43</v>
      </c>
      <c r="B263" s="12" t="s">
        <v>54</v>
      </c>
      <c r="C263" s="7" t="s">
        <v>301</v>
      </c>
      <c r="D263" s="12">
        <v>1</v>
      </c>
      <c r="E263" s="7" t="s">
        <v>458</v>
      </c>
      <c r="F263" s="7">
        <v>3260174</v>
      </c>
      <c r="G263" s="12" t="s">
        <v>459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6">
        <f t="shared" si="10"/>
        <v>0</v>
      </c>
      <c r="O263" s="16">
        <f t="shared" si="11"/>
        <v>0</v>
      </c>
      <c r="P263" s="15">
        <v>0</v>
      </c>
      <c r="Q263" s="12" t="s">
        <v>1</v>
      </c>
    </row>
    <row r="264" spans="1:17" x14ac:dyDescent="0.25">
      <c r="A264" s="7" t="s">
        <v>43</v>
      </c>
      <c r="B264" s="12" t="s">
        <v>54</v>
      </c>
      <c r="C264" s="7" t="s">
        <v>301</v>
      </c>
      <c r="D264" s="12">
        <v>1</v>
      </c>
      <c r="E264" s="7" t="s">
        <v>460</v>
      </c>
      <c r="F264" s="7">
        <v>3260198</v>
      </c>
      <c r="G264" s="12" t="s">
        <v>461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6">
        <f t="shared" si="10"/>
        <v>0</v>
      </c>
      <c r="O264" s="16">
        <f t="shared" si="11"/>
        <v>0</v>
      </c>
      <c r="P264" s="15">
        <v>0</v>
      </c>
      <c r="Q264" s="12" t="s">
        <v>1</v>
      </c>
    </row>
    <row r="265" spans="1:17" x14ac:dyDescent="0.25">
      <c r="A265" s="7" t="s">
        <v>43</v>
      </c>
      <c r="B265" s="12" t="s">
        <v>436</v>
      </c>
      <c r="C265" s="7" t="s">
        <v>437</v>
      </c>
      <c r="D265" s="12">
        <v>1</v>
      </c>
      <c r="E265" s="7" t="s">
        <v>462</v>
      </c>
      <c r="F265" s="7">
        <v>3100192</v>
      </c>
      <c r="G265" s="12" t="s">
        <v>463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6">
        <f t="shared" si="10"/>
        <v>0</v>
      </c>
      <c r="O265" s="16">
        <f t="shared" si="11"/>
        <v>0</v>
      </c>
      <c r="P265" s="15">
        <v>0</v>
      </c>
      <c r="Q265" s="12" t="s">
        <v>1</v>
      </c>
    </row>
    <row r="266" spans="1:17" x14ac:dyDescent="0.25">
      <c r="A266" s="7" t="s">
        <v>43</v>
      </c>
      <c r="B266" s="12" t="s">
        <v>444</v>
      </c>
      <c r="C266" s="7" t="s">
        <v>445</v>
      </c>
      <c r="D266" s="12">
        <v>1</v>
      </c>
      <c r="E266" s="7" t="s">
        <v>464</v>
      </c>
      <c r="F266" s="7">
        <v>3100193</v>
      </c>
      <c r="G266" s="12" t="s">
        <v>465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6">
        <f t="shared" si="10"/>
        <v>0</v>
      </c>
      <c r="O266" s="16">
        <f t="shared" si="11"/>
        <v>0</v>
      </c>
      <c r="P266" s="15">
        <v>0</v>
      </c>
      <c r="Q266" s="12" t="s">
        <v>1</v>
      </c>
    </row>
    <row r="267" spans="1:17" x14ac:dyDescent="0.25">
      <c r="A267" s="7" t="s">
        <v>43</v>
      </c>
      <c r="B267" s="12" t="s">
        <v>448</v>
      </c>
      <c r="C267" s="7" t="s">
        <v>449</v>
      </c>
      <c r="D267" s="12">
        <v>1</v>
      </c>
      <c r="E267" s="7" t="s">
        <v>466</v>
      </c>
      <c r="F267" s="7">
        <v>3100194</v>
      </c>
      <c r="G267" s="12" t="s">
        <v>467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6">
        <f t="shared" si="10"/>
        <v>0</v>
      </c>
      <c r="O267" s="16">
        <f t="shared" si="11"/>
        <v>0</v>
      </c>
      <c r="P267" s="15">
        <v>0</v>
      </c>
      <c r="Q267" s="12" t="s">
        <v>1</v>
      </c>
    </row>
    <row r="268" spans="1:17" x14ac:dyDescent="0.25">
      <c r="A268" s="7" t="s">
        <v>1</v>
      </c>
      <c r="B268" s="12" t="s">
        <v>23</v>
      </c>
      <c r="C268" s="7" t="s">
        <v>24</v>
      </c>
      <c r="D268" s="12">
        <v>1</v>
      </c>
      <c r="E268" s="7" t="s">
        <v>468</v>
      </c>
      <c r="F268" s="7">
        <v>3101593</v>
      </c>
      <c r="G268" s="12" t="s">
        <v>469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6">
        <f t="shared" si="10"/>
        <v>0</v>
      </c>
      <c r="O268" s="16">
        <f t="shared" si="11"/>
        <v>0</v>
      </c>
      <c r="P268" s="15">
        <v>0</v>
      </c>
      <c r="Q268" s="12" t="s">
        <v>1</v>
      </c>
    </row>
    <row r="269" spans="1:17" x14ac:dyDescent="0.25">
      <c r="A269" s="7" t="s">
        <v>1</v>
      </c>
      <c r="B269" s="12" t="s">
        <v>23</v>
      </c>
      <c r="C269" s="7" t="s">
        <v>24</v>
      </c>
      <c r="D269" s="12">
        <v>1</v>
      </c>
      <c r="E269" s="7" t="s">
        <v>470</v>
      </c>
      <c r="F269" s="7">
        <v>4550190</v>
      </c>
      <c r="G269" s="12" t="s">
        <v>471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6">
        <f t="shared" si="10"/>
        <v>0</v>
      </c>
      <c r="O269" s="16">
        <f t="shared" si="11"/>
        <v>0</v>
      </c>
      <c r="P269" s="15">
        <v>0</v>
      </c>
      <c r="Q269" s="12" t="s">
        <v>1</v>
      </c>
    </row>
    <row r="270" spans="1:17" x14ac:dyDescent="0.25">
      <c r="A270" s="7" t="s">
        <v>1</v>
      </c>
      <c r="B270" s="12" t="s">
        <v>28</v>
      </c>
      <c r="C270" s="7" t="s">
        <v>1</v>
      </c>
      <c r="D270" s="12" t="s">
        <v>28</v>
      </c>
      <c r="E270" s="7" t="s">
        <v>1</v>
      </c>
      <c r="F270" s="10" t="s">
        <v>472</v>
      </c>
      <c r="G270" s="11" t="s">
        <v>30</v>
      </c>
      <c r="H270" s="16">
        <f t="shared" ref="H270:M270" si="12">H246+H247+H248+H249+H250+H251+H252+H253+H254+H255+H256+H257+H258+H259+H260+H261+H262+H263+H264+H265+H266+H267+H268+H269</f>
        <v>20625000</v>
      </c>
      <c r="I270" s="16">
        <f t="shared" si="12"/>
        <v>0</v>
      </c>
      <c r="J270" s="16">
        <f t="shared" si="12"/>
        <v>20615854.77</v>
      </c>
      <c r="K270" s="16">
        <f t="shared" si="12"/>
        <v>9145.2300000000014</v>
      </c>
      <c r="L270" s="16">
        <f t="shared" si="12"/>
        <v>0</v>
      </c>
      <c r="M270" s="16">
        <f t="shared" si="12"/>
        <v>0</v>
      </c>
      <c r="N270" s="16">
        <f t="shared" si="10"/>
        <v>20625000</v>
      </c>
      <c r="O270" s="16">
        <f t="shared" si="11"/>
        <v>0</v>
      </c>
      <c r="P270" s="16">
        <f>P246+P247+P248+P249+P250+P251+P252+P253+P254+P255+P256+P257+P258+P259+P260+P261+P262+P263+P264+P265+P266+P267+P268+P269</f>
        <v>0</v>
      </c>
      <c r="Q270" s="12" t="s">
        <v>1</v>
      </c>
    </row>
    <row r="271" spans="1:17" x14ac:dyDescent="0.25">
      <c r="A271" s="7" t="s">
        <v>43</v>
      </c>
      <c r="B271" s="12" t="s">
        <v>44</v>
      </c>
      <c r="C271" s="7" t="s">
        <v>45</v>
      </c>
      <c r="D271" s="12">
        <v>1</v>
      </c>
      <c r="E271" s="7" t="s">
        <v>473</v>
      </c>
      <c r="F271" s="7">
        <v>3100180</v>
      </c>
      <c r="G271" s="12" t="s">
        <v>474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2" t="s">
        <v>1</v>
      </c>
    </row>
    <row r="272" spans="1:17" x14ac:dyDescent="0.25">
      <c r="A272" s="7" t="s">
        <v>1</v>
      </c>
      <c r="B272" s="12" t="s">
        <v>236</v>
      </c>
      <c r="C272" s="7" t="s">
        <v>45</v>
      </c>
      <c r="D272" s="12">
        <v>1</v>
      </c>
      <c r="E272" s="7" t="s">
        <v>475</v>
      </c>
      <c r="F272" s="7">
        <v>3100182</v>
      </c>
      <c r="G272" s="12" t="s">
        <v>476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15">
        <v>0</v>
      </c>
      <c r="Q272" s="12" t="s">
        <v>1</v>
      </c>
    </row>
    <row r="273" spans="1:17" x14ac:dyDescent="0.25">
      <c r="A273" s="7" t="s">
        <v>1</v>
      </c>
      <c r="B273" s="12" t="s">
        <v>35</v>
      </c>
      <c r="C273" s="7" t="s">
        <v>36</v>
      </c>
      <c r="D273" s="12">
        <v>1</v>
      </c>
      <c r="E273" s="7" t="s">
        <v>477</v>
      </c>
      <c r="F273" s="7">
        <v>3101583</v>
      </c>
      <c r="G273" s="12" t="s">
        <v>478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2" t="s">
        <v>1</v>
      </c>
    </row>
    <row r="274" spans="1:17" x14ac:dyDescent="0.25">
      <c r="A274" s="7" t="s">
        <v>1</v>
      </c>
      <c r="B274" s="12" t="s">
        <v>35</v>
      </c>
      <c r="C274" s="7" t="s">
        <v>36</v>
      </c>
      <c r="D274" s="12">
        <v>1</v>
      </c>
      <c r="E274" s="7" t="s">
        <v>479</v>
      </c>
      <c r="F274" s="7">
        <v>4550175</v>
      </c>
      <c r="G274" s="12" t="s">
        <v>480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15">
        <v>0</v>
      </c>
      <c r="Q274" s="12" t="s">
        <v>1</v>
      </c>
    </row>
    <row r="275" spans="1:17" x14ac:dyDescent="0.25">
      <c r="A275" s="7" t="s">
        <v>1</v>
      </c>
      <c r="B275" s="12" t="s">
        <v>28</v>
      </c>
      <c r="C275" s="7" t="s">
        <v>1</v>
      </c>
      <c r="D275" s="12" t="s">
        <v>28</v>
      </c>
      <c r="E275" s="7" t="s">
        <v>1</v>
      </c>
      <c r="F275" s="10" t="s">
        <v>481</v>
      </c>
      <c r="G275" s="11" t="s">
        <v>30</v>
      </c>
      <c r="H275" s="16">
        <f>H271+H272+H273+H274</f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6">
        <f>I275+J275+K275+L275+M275</f>
        <v>0</v>
      </c>
      <c r="O275" s="16">
        <f>H275-N275</f>
        <v>0</v>
      </c>
      <c r="P275" s="15">
        <v>0</v>
      </c>
      <c r="Q275" s="12" t="s">
        <v>1</v>
      </c>
    </row>
    <row r="276" spans="1:17" x14ac:dyDescent="0.25">
      <c r="A276" s="7" t="s">
        <v>1</v>
      </c>
      <c r="B276" s="12" t="s">
        <v>236</v>
      </c>
      <c r="C276" s="7" t="s">
        <v>45</v>
      </c>
      <c r="D276" s="12">
        <v>1</v>
      </c>
      <c r="E276" s="7" t="s">
        <v>482</v>
      </c>
      <c r="F276" s="7">
        <v>3100181</v>
      </c>
      <c r="G276" s="12" t="s">
        <v>483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2" t="s">
        <v>1</v>
      </c>
    </row>
    <row r="277" spans="1:17" x14ac:dyDescent="0.25">
      <c r="A277" s="7" t="s">
        <v>43</v>
      </c>
      <c r="B277" s="12" t="s">
        <v>44</v>
      </c>
      <c r="C277" s="7" t="s">
        <v>45</v>
      </c>
      <c r="D277" s="12">
        <v>1</v>
      </c>
      <c r="E277" s="7" t="s">
        <v>484</v>
      </c>
      <c r="F277" s="7">
        <v>3100179</v>
      </c>
      <c r="G277" s="12" t="s">
        <v>485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15">
        <v>0</v>
      </c>
      <c r="Q277" s="12" t="s">
        <v>1</v>
      </c>
    </row>
    <row r="278" spans="1:17" x14ac:dyDescent="0.25">
      <c r="A278" s="7" t="s">
        <v>1</v>
      </c>
      <c r="B278" s="12" t="s">
        <v>35</v>
      </c>
      <c r="C278" s="7" t="s">
        <v>36</v>
      </c>
      <c r="D278" s="12">
        <v>1</v>
      </c>
      <c r="E278" s="7" t="s">
        <v>486</v>
      </c>
      <c r="F278" s="7">
        <v>3101585</v>
      </c>
      <c r="G278" s="12" t="s">
        <v>487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15">
        <v>0</v>
      </c>
      <c r="Q278" s="12" t="s">
        <v>1</v>
      </c>
    </row>
    <row r="279" spans="1:17" x14ac:dyDescent="0.25">
      <c r="A279" s="7" t="s">
        <v>1</v>
      </c>
      <c r="B279" s="12" t="s">
        <v>35</v>
      </c>
      <c r="C279" s="7" t="s">
        <v>36</v>
      </c>
      <c r="D279" s="12">
        <v>1</v>
      </c>
      <c r="E279" s="7" t="s">
        <v>488</v>
      </c>
      <c r="F279" s="7">
        <v>4550177</v>
      </c>
      <c r="G279" s="12" t="s">
        <v>489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2" t="s">
        <v>1</v>
      </c>
    </row>
    <row r="280" spans="1:17" x14ac:dyDescent="0.25">
      <c r="A280" s="7" t="s">
        <v>1</v>
      </c>
      <c r="B280" s="12" t="s">
        <v>28</v>
      </c>
      <c r="C280" s="7" t="s">
        <v>1</v>
      </c>
      <c r="D280" s="12" t="s">
        <v>28</v>
      </c>
      <c r="E280" s="7" t="s">
        <v>1</v>
      </c>
      <c r="F280" s="10" t="s">
        <v>490</v>
      </c>
      <c r="G280" s="11" t="s">
        <v>30</v>
      </c>
      <c r="H280" s="16">
        <f>H276+H277+H278+H279</f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6">
        <f>I280+J280+K280+L280+M280</f>
        <v>0</v>
      </c>
      <c r="O280" s="16">
        <f>H280-N280</f>
        <v>0</v>
      </c>
      <c r="P280" s="15">
        <v>0</v>
      </c>
      <c r="Q280" s="12" t="s">
        <v>1</v>
      </c>
    </row>
    <row r="281" spans="1:17" x14ac:dyDescent="0.25">
      <c r="A281" s="7" t="s">
        <v>1</v>
      </c>
      <c r="B281" s="12" t="s">
        <v>491</v>
      </c>
      <c r="C281" s="7" t="s">
        <v>492</v>
      </c>
      <c r="D281" s="12">
        <v>1</v>
      </c>
      <c r="E281" s="7" t="s">
        <v>493</v>
      </c>
      <c r="F281" s="7">
        <v>3100177</v>
      </c>
      <c r="G281" s="12" t="s">
        <v>494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2" t="s">
        <v>1</v>
      </c>
    </row>
    <row r="282" spans="1:17" x14ac:dyDescent="0.25">
      <c r="A282" s="7" t="s">
        <v>43</v>
      </c>
      <c r="B282" s="12" t="s">
        <v>495</v>
      </c>
      <c r="C282" s="7" t="s">
        <v>55</v>
      </c>
      <c r="D282" s="12">
        <v>1</v>
      </c>
      <c r="E282" s="7" t="s">
        <v>496</v>
      </c>
      <c r="F282" s="7">
        <v>3100176</v>
      </c>
      <c r="G282" s="12" t="s">
        <v>497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2" t="s">
        <v>1</v>
      </c>
    </row>
    <row r="283" spans="1:17" x14ac:dyDescent="0.25">
      <c r="A283" s="7" t="s">
        <v>1</v>
      </c>
      <c r="B283" s="12" t="s">
        <v>59</v>
      </c>
      <c r="C283" s="7" t="s">
        <v>60</v>
      </c>
      <c r="D283" s="12">
        <v>1</v>
      </c>
      <c r="E283" s="7" t="s">
        <v>498</v>
      </c>
      <c r="F283" s="7">
        <v>3100178</v>
      </c>
      <c r="G283" s="12" t="s">
        <v>499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2" t="s">
        <v>1</v>
      </c>
    </row>
    <row r="284" spans="1:17" x14ac:dyDescent="0.25">
      <c r="A284" s="7" t="s">
        <v>1</v>
      </c>
      <c r="B284" s="12" t="s">
        <v>23</v>
      </c>
      <c r="C284" s="7" t="s">
        <v>24</v>
      </c>
      <c r="D284" s="12">
        <v>1</v>
      </c>
      <c r="E284" s="7" t="s">
        <v>500</v>
      </c>
      <c r="F284" s="7">
        <v>3101581</v>
      </c>
      <c r="G284" s="12" t="s">
        <v>501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2" t="s">
        <v>1</v>
      </c>
    </row>
    <row r="285" spans="1:17" x14ac:dyDescent="0.25">
      <c r="A285" s="7" t="s">
        <v>1</v>
      </c>
      <c r="B285" s="12" t="s">
        <v>23</v>
      </c>
      <c r="C285" s="7" t="s">
        <v>24</v>
      </c>
      <c r="D285" s="12">
        <v>1</v>
      </c>
      <c r="E285" s="7" t="s">
        <v>502</v>
      </c>
      <c r="F285" s="7">
        <v>4550174</v>
      </c>
      <c r="G285" s="12" t="s">
        <v>503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2" t="s">
        <v>1</v>
      </c>
    </row>
    <row r="286" spans="1:17" x14ac:dyDescent="0.25">
      <c r="A286" s="7" t="s">
        <v>1</v>
      </c>
      <c r="B286" s="12" t="s">
        <v>23</v>
      </c>
      <c r="C286" s="7" t="s">
        <v>24</v>
      </c>
      <c r="D286" s="12">
        <v>1</v>
      </c>
      <c r="E286" s="7" t="s">
        <v>504</v>
      </c>
      <c r="F286" s="7">
        <v>3101580</v>
      </c>
      <c r="G286" s="12" t="s">
        <v>505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2" t="s">
        <v>1</v>
      </c>
    </row>
    <row r="287" spans="1:17" x14ac:dyDescent="0.25">
      <c r="A287" s="7" t="s">
        <v>1</v>
      </c>
      <c r="B287" s="12" t="s">
        <v>23</v>
      </c>
      <c r="C287" s="7" t="s">
        <v>24</v>
      </c>
      <c r="D287" s="12">
        <v>1</v>
      </c>
      <c r="E287" s="7" t="s">
        <v>506</v>
      </c>
      <c r="F287" s="7">
        <v>4550173</v>
      </c>
      <c r="G287" s="12" t="s">
        <v>507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2" t="s">
        <v>1</v>
      </c>
    </row>
    <row r="288" spans="1:17" x14ac:dyDescent="0.25">
      <c r="A288" s="7" t="s">
        <v>1</v>
      </c>
      <c r="B288" s="12" t="s">
        <v>28</v>
      </c>
      <c r="C288" s="7" t="s">
        <v>1</v>
      </c>
      <c r="D288" s="12" t="s">
        <v>28</v>
      </c>
      <c r="E288" s="7" t="s">
        <v>1</v>
      </c>
      <c r="F288" s="10" t="s">
        <v>508</v>
      </c>
      <c r="G288" s="11" t="s">
        <v>30</v>
      </c>
      <c r="H288" s="16">
        <f>H281+H282+H283+H284+H285+H286+H287</f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6">
        <f>I288+J288+K288+L288+M288</f>
        <v>0</v>
      </c>
      <c r="O288" s="16">
        <f>H288-N288</f>
        <v>0</v>
      </c>
      <c r="P288" s="15">
        <v>0</v>
      </c>
      <c r="Q288" s="12" t="s">
        <v>1</v>
      </c>
    </row>
    <row r="289" spans="1:17" x14ac:dyDescent="0.25">
      <c r="A289" s="7" t="s">
        <v>1</v>
      </c>
      <c r="B289" s="12" t="s">
        <v>28</v>
      </c>
      <c r="C289" s="7" t="s">
        <v>1</v>
      </c>
      <c r="D289" s="12" t="s">
        <v>28</v>
      </c>
      <c r="E289" s="7" t="s">
        <v>1</v>
      </c>
      <c r="F289" s="10" t="s">
        <v>316</v>
      </c>
      <c r="G289" s="11" t="s">
        <v>509</v>
      </c>
      <c r="H289" s="16">
        <f>H193+H197+H201+H205+H209+H213+H217+H221+H225+H229+H233+H237+H241+H245+H288+H275+H280+H270+Q190</f>
        <v>54490085.079999998</v>
      </c>
      <c r="I289" s="16">
        <f>I193+I197+I201+I205+I209+I213+I217+I221+I225+I229+I233+I237+I241+I245+I270+I275+I280+I288+Q191</f>
        <v>20372276.279999997</v>
      </c>
      <c r="J289" s="16">
        <f>J193+J197+J201+J205+J209+J213+J217+J221+J225+J229+J233+J237+J241+J245+J270+J275+J280+J288+Q192</f>
        <v>31122324.029999997</v>
      </c>
      <c r="K289" s="16">
        <f>K193+K197+K201+K205+K209+K213+K217+K221+K225+K229+K233+K237+K241+K245+K270+K275+K280+K288+Q193</f>
        <v>1750918.79</v>
      </c>
      <c r="L289" s="16">
        <f>L193+L197+L201+L205+L209+L213+L217+L221+L225+L229+L233+L237+L241+L245+L270+L275+L280+L288+Q194</f>
        <v>1244395.22</v>
      </c>
      <c r="M289" s="16">
        <f>M193+M197+M201+M205+M209+M213+M217+M221+M225+M229+M233+M237+M241+M245+M270+M275+M280+M288+Q195</f>
        <v>170.76</v>
      </c>
      <c r="N289" s="16">
        <f>I289+J289+K289+L289+M289</f>
        <v>54490085.079999991</v>
      </c>
      <c r="O289" s="16">
        <f>O193+O197+O201+O205+O209+O213+O217+O221+O225+O229+O233+O237+O241+O245+O270+O275+O280+O264+O288+Q196</f>
        <v>0</v>
      </c>
      <c r="P289" s="16">
        <f>P193+P197+P201+P205+P209+P213+P217+P221+P225+P229+P233+P237+P241+P245+P270+P275+P280+P264+P288+Q197</f>
        <v>0</v>
      </c>
      <c r="Q289" s="12" t="s">
        <v>1</v>
      </c>
    </row>
  </sheetData>
  <mergeCells count="2">
    <mergeCell ref="B3:D3"/>
    <mergeCell ref="I4:M4"/>
  </mergeCells>
  <printOptions horizontalCentered="1"/>
  <pageMargins left="0.25" right="0.25" top="0.75" bottom="0.75" header="0.3" footer="0.3"/>
  <pageSetup paperSize="8" scale="5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794396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sanAsl14_25</dc:creator>
  <cp:lastModifiedBy>Crose Nadia</cp:lastModifiedBy>
  <cp:lastPrinted>2024-03-20T14:09:35Z</cp:lastPrinted>
  <dcterms:created xsi:type="dcterms:W3CDTF">2024-03-20T13:53:38Z</dcterms:created>
  <dcterms:modified xsi:type="dcterms:W3CDTF">2024-03-20T14:10:14Z</dcterms:modified>
</cp:coreProperties>
</file>